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eckblatt" sheetId="1" r:id="rId1"/>
    <sheet name="Renditeberechnung" sheetId="2" r:id="rId2"/>
    <sheet name="Erklärungen" sheetId="3" r:id="rId3"/>
  </sheets>
  <definedNames/>
  <calcPr fullCalcOnLoad="1"/>
</workbook>
</file>

<file path=xl/comments2.xml><?xml version="1.0" encoding="utf-8"?>
<comments xmlns="http://schemas.openxmlformats.org/spreadsheetml/2006/main">
  <authors>
    <author/>
  </authors>
  <commentList>
    <comment ref="I3" authorId="0">
      <text>
        <r>
          <rPr>
            <b/>
            <sz val="8"/>
            <color indexed="8"/>
            <rFont val="Tahoma"/>
            <family val="2"/>
          </rPr>
          <t>Verwendet die Funktion XINTZINSFUSS, die bei Excel über Extras--&gt; Add-Ins nachinstalliert werden muss.</t>
        </r>
      </text>
    </comment>
    <comment ref="I4" authorId="0">
      <text>
        <r>
          <rPr>
            <b/>
            <sz val="8"/>
            <color indexed="8"/>
            <rFont val="Tahoma"/>
            <family val="2"/>
          </rPr>
          <t>Umgehung der Add-In Funktion XINTZINSFUSS. 
Die Funktion findet bei mehreren negativen Werten zu Beginn kein Ergebnis und liefert einen Fehler.</t>
        </r>
      </text>
    </comment>
    <comment ref="I5" authorId="0">
      <text>
        <r>
          <rPr>
            <b/>
            <sz val="8"/>
            <color indexed="8"/>
            <rFont val="Tahoma"/>
            <family val="2"/>
          </rPr>
          <t>Dieses Ergebnis ist nur für geordnete jährliche Zahlungen gültig. Dann aber sehr genau.</t>
        </r>
      </text>
    </comment>
  </commentList>
</comments>
</file>

<file path=xl/sharedStrings.xml><?xml version="1.0" encoding="utf-8"?>
<sst xmlns="http://schemas.openxmlformats.org/spreadsheetml/2006/main" count="138" uniqueCount="137">
  <si>
    <r>
      <t>Dieses Arbeitsblatt wurde als Ergänzung für die Online Rechner der Internetseite http://www.irrq.com erstellt. Die Renditeberechnung erfolgt entsprechend der mathematischen Gleichungen und den in Excel</t>
    </r>
    <r>
      <rPr>
        <sz val="10"/>
        <rFont val="Arial"/>
        <family val="2"/>
      </rPr>
      <t>®</t>
    </r>
    <r>
      <rPr>
        <sz val="10"/>
        <rFont val="Verdana"/>
        <family val="2"/>
      </rPr>
      <t xml:space="preserve"> und Openoffice</t>
    </r>
    <r>
      <rPr>
        <sz val="10"/>
        <rFont val="Arial"/>
        <family val="2"/>
      </rPr>
      <t>®</t>
    </r>
    <r>
      <rPr>
        <sz val="10"/>
        <rFont val="Verdana"/>
        <family val="2"/>
      </rPr>
      <t xml:space="preserve"> eingebauten Funktionen. Eine Garantie für die Richtigkeit der Ergebnisse kann nicht gegeben werden. 
</t>
    </r>
  </si>
  <si>
    <t>Dieses Arbeitsblatt darf für die private Nutzung kopiert und verändert werden. Es darf jedoch nicht ohne Genehmigung weiterverbreitet werden.</t>
  </si>
  <si>
    <t>Jegliche Haftung für Schäden oder entgangenes Vermögen ist 
ausgeschlossen.</t>
  </si>
  <si>
    <t>Den Haftungsauschluss habe ich zur Kenntnis genommen:</t>
  </si>
  <si>
    <t>Nein</t>
  </si>
  <si>
    <t>Bitte mit "Ja" 
bestätigen</t>
  </si>
  <si>
    <t>weiter--&gt;</t>
  </si>
  <si>
    <t>Link zur Webseite: http://www.irrq.com/de</t>
  </si>
  <si>
    <t>Version 1.6</t>
  </si>
  <si>
    <t>Excel ist eine Marke der Microsoft corp.</t>
  </si>
  <si>
    <t>OpenOffice ist eine Marke der OpenOffice.org</t>
  </si>
  <si>
    <t xml:space="preserve">
 </t>
  </si>
  <si>
    <t xml:space="preserve">nach internem Zinsfuss
</t>
  </si>
  <si>
    <t>© Dr.Stefan Heizmann</t>
  </si>
  <si>
    <t>Datum*</t>
  </si>
  <si>
    <t>Zahlungen**</t>
  </si>
  <si>
    <t>Zinstage***</t>
  </si>
  <si>
    <t>gebundenes Kapital****</t>
  </si>
  <si>
    <t>1 .)</t>
  </si>
  <si>
    <t>2 .)</t>
  </si>
  <si>
    <t>3 .)</t>
  </si>
  <si>
    <t>4 .)</t>
  </si>
  <si>
    <t>5 .)</t>
  </si>
  <si>
    <t>6 .)</t>
  </si>
  <si>
    <t>7 .)</t>
  </si>
  <si>
    <t>Summe der Ausgaben:</t>
  </si>
  <si>
    <t>8 .)</t>
  </si>
  <si>
    <t>Summe der Rückflüsse:</t>
  </si>
  <si>
    <t>9 .)</t>
  </si>
  <si>
    <t>Gewinn/Verlust</t>
  </si>
  <si>
    <t>10 .)</t>
  </si>
  <si>
    <t>11 .)</t>
  </si>
  <si>
    <t>12 .)</t>
  </si>
  <si>
    <t>13 .)</t>
  </si>
  <si>
    <t>14 .)</t>
  </si>
  <si>
    <t>15 .)</t>
  </si>
  <si>
    <t>16 .)</t>
  </si>
  <si>
    <t>17 .)</t>
  </si>
  <si>
    <t xml:space="preserve"> </t>
  </si>
  <si>
    <t>18 .)</t>
  </si>
  <si>
    <t>19 .)</t>
  </si>
  <si>
    <t>20 .)</t>
  </si>
  <si>
    <t>21 .)</t>
  </si>
  <si>
    <t>22 .)</t>
  </si>
  <si>
    <t>23 .)</t>
  </si>
  <si>
    <t>24 .)</t>
  </si>
  <si>
    <t>25 .)</t>
  </si>
  <si>
    <t>26 .)</t>
  </si>
  <si>
    <t>27 .)</t>
  </si>
  <si>
    <t>28 .)</t>
  </si>
  <si>
    <t>29 .)</t>
  </si>
  <si>
    <t>30 .)</t>
  </si>
  <si>
    <t>31 .)</t>
  </si>
  <si>
    <t>32 .)</t>
  </si>
  <si>
    <t>33 .)</t>
  </si>
  <si>
    <t>34 .)</t>
  </si>
  <si>
    <t>35 .)</t>
  </si>
  <si>
    <t>36 .)</t>
  </si>
  <si>
    <t>37 .)</t>
  </si>
  <si>
    <t>38 .)</t>
  </si>
  <si>
    <t>39 .)</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</si>
  <si>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</si>
  <si>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</si>
  <si>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</si>
  <si>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</si>
  <si>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</si>
  <si>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</si>
  <si>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</si>
  <si>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</si>
  <si>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</si>
  <si>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</si>
  <si>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</si>
  <si>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</si>
  <si>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</si>
  <si>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</si>
  <si>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</si>
  <si>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</si>
  <si>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</si>
  <si>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</si>
  <si>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</si>
  <si>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</si>
  <si>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</si>
  <si>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</si>
  <si>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</si>
  <si>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</si>
  <si>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64 .)</t>
  </si>
  <si>
    <t>65 .)</t>
  </si>
  <si>
    <t>66 .)</t>
  </si>
  <si>
    <t>67 .)</t>
  </si>
  <si>
    <t>68 .)</t>
  </si>
  <si>
    <t>69 .)</t>
  </si>
  <si>
    <t>70 .)</t>
  </si>
  <si>
    <t>71 .)</t>
  </si>
  <si>
    <t>72 .)</t>
  </si>
  <si>
    <t>73 .)</t>
  </si>
  <si>
    <t>74 .)</t>
  </si>
  <si>
    <t>75 .)</t>
  </si>
  <si>
    <t>76 .)</t>
  </si>
  <si>
    <t>77 .)</t>
  </si>
  <si>
    <t>78 .)</t>
  </si>
  <si>
    <t>79 .)</t>
  </si>
  <si>
    <t>80 .)</t>
  </si>
  <si>
    <t>81 .)</t>
  </si>
  <si>
    <t>82 .)</t>
  </si>
  <si>
    <t>83 .)</t>
  </si>
  <si>
    <t>84 .)</t>
  </si>
  <si>
    <t>85 .)</t>
  </si>
  <si>
    <t>86 .)</t>
  </si>
  <si>
    <t>87 .)</t>
  </si>
  <si>
    <t>88 .)</t>
  </si>
  <si>
    <t>89 .)</t>
  </si>
  <si>
    <t>90 .)</t>
  </si>
  <si>
    <t>91 .)</t>
  </si>
  <si>
    <t>92 .)</t>
  </si>
  <si>
    <t>93 .)</t>
  </si>
  <si>
    <t>94 .)</t>
  </si>
  <si>
    <t>95 .)</t>
  </si>
  <si>
    <t>96 .)</t>
  </si>
  <si>
    <t>97 .)</t>
  </si>
  <si>
    <t>98 .)</t>
  </si>
  <si>
    <t>99 .)</t>
  </si>
  <si>
    <t>100 .)</t>
  </si>
  <si>
    <t>101 .)</t>
  </si>
  <si>
    <t>102 .)</t>
  </si>
  <si>
    <t>103 .)</t>
  </si>
  <si>
    <t>104 .)</t>
  </si>
  <si>
    <t>105 .)</t>
  </si>
  <si>
    <r>
      <t>©</t>
    </r>
    <r>
      <rPr>
        <sz val="10"/>
        <color indexed="31"/>
        <rFont val="Arial"/>
        <family val="2"/>
      </rPr>
      <t>Dr.Stefan Heizmann</t>
    </r>
  </si>
  <si>
    <t>106 .)</t>
  </si>
  <si>
    <t>Erklärungen</t>
  </si>
  <si>
    <r>
      <t>*zum Datum:</t>
    </r>
    <r>
      <rPr>
        <sz val="9"/>
        <rFont val="Verdana"/>
        <family val="2"/>
      </rPr>
      <t xml:space="preserve"> Damit das gebundene Kapital richtig errechnet wird, ist eine chronologische Eingabe erforderlich.</t>
    </r>
  </si>
  <si>
    <r>
      <t>**Zahlungen:</t>
    </r>
    <r>
      <rPr>
        <sz val="9"/>
        <rFont val="Verdana"/>
        <family val="2"/>
      </rPr>
      <t xml:space="preserve"> Es können Währungssummen oder Prozentwerte eingegeben werden. Ausgaben und Kosten sind negativ.</t>
    </r>
  </si>
  <si>
    <r>
      <t>***Zinstage:</t>
    </r>
    <r>
      <rPr>
        <sz val="9"/>
        <rFont val="Verdana"/>
        <family val="2"/>
      </rPr>
      <t xml:space="preserve"> Alle Zahlungen werden auf den letzten Termin "abgezinst". Deshalb hat der erste Termin die meisten Zinstage.</t>
    </r>
  </si>
  <si>
    <r>
      <t>****gebundenes Kapital:</t>
    </r>
    <r>
      <rPr>
        <sz val="9"/>
        <rFont val="Verdana"/>
        <family val="2"/>
      </rPr>
      <t xml:space="preserve"> Die errechnete Rendite bezieht sich immer auf das gebundene Kapital. Das berrechnete, gebundene Kapital ist nur richtig, wenn die Zahlungen chronologisch eingegeben wurden. Das gebundene Kapital wird unter Zugrundelegung des Effektivzinses(Excel) errechnet. Liegt dieser Wert nicht vor, muß der Zellbezug in dieser Formel von $I$4 auf $I$3 oder $I$5 geändert werden.</t>
    </r>
  </si>
  <si>
    <r>
      <t xml:space="preserve">#Rendite: </t>
    </r>
    <r>
      <rPr>
        <sz val="9"/>
        <rFont val="Verdana"/>
        <family val="2"/>
      </rPr>
      <t xml:space="preserve">Die Rendite wird auf 3 unterschiedliche Arten errechnet.
Methode 1: Verwendet die Funktion XINTZINSFUSS, die bei Excel über Extras--&gt; Add-Ins nachinstalliert werden muss. Dort einfach alle Add-Ins auswählen und installieren. Bei OpenOffice geht es direkt.
Methode 2: Umgehung der Add-In Funktion XINTZINSFUSS. Funktioniert nicht mit OpenOffice. Diese Berechnungsmethode liefert einen Fehler, wenn zu Beginn mehrere negative Zahlungen(Investitionen, Unkosten) eingetragen werden. 
Methode 3: Dieses Ergebnis ist nur für geordnete jährliche Zahlungen gültig. Ist dann aber sehr exakt. </t>
    </r>
  </si>
  <si>
    <r>
      <t xml:space="preserve">Schutz der Arbeitsblätter: </t>
    </r>
    <r>
      <rPr>
        <sz val="9"/>
        <rFont val="Verdana"/>
        <family val="2"/>
      </rPr>
      <t>Der Blattschutz kann unter Extras--&gt; Schutz--&gt; Blattschutz aufheben entfernt werden. Ein Passwort ist nicht vergeben.</t>
    </r>
  </si>
  <si>
    <t>online Version der Berechnung:http://www.irrq.com/de/rendite.php</t>
  </si>
</sst>
</file>

<file path=xl/styles.xml><?xml version="1.0" encoding="utf-8"?>
<styleSheet xmlns="http://schemas.openxmlformats.org/spreadsheetml/2006/main">
  <numFmts count="7">
    <numFmt numFmtId="164" formatCode="GENERAL"/>
    <numFmt numFmtId="165" formatCode="0.0"/>
    <numFmt numFmtId="166" formatCode="DD/MM/YYYY"/>
    <numFmt numFmtId="167" formatCode="0.000%"/>
    <numFmt numFmtId="168" formatCode="0.00_ ;[RED]\-0.00\ "/>
    <numFmt numFmtId="169" formatCode="#,##0"/>
    <numFmt numFmtId="170" formatCode="0.00%"/>
  </numFmts>
  <fonts count="15">
    <font>
      <sz val="10"/>
      <name val="Arial"/>
      <family val="2"/>
    </font>
    <font>
      <sz val="10"/>
      <name val="Verdana"/>
      <family val="2"/>
    </font>
    <font>
      <sz val="8"/>
      <name val="Verdana"/>
      <family val="2"/>
    </font>
    <font>
      <u val="single"/>
      <sz val="10"/>
      <color indexed="12"/>
      <name val="Verdana"/>
      <family val="2"/>
    </font>
    <font>
      <u val="single"/>
      <sz val="10"/>
      <color indexed="12"/>
      <name val="Arial"/>
      <family val="2"/>
    </font>
    <font>
      <sz val="8"/>
      <name val="Arial"/>
      <family val="2"/>
    </font>
    <font>
      <b/>
      <sz val="12"/>
      <name val="Verdana"/>
      <family val="2"/>
    </font>
    <font>
      <u val="single"/>
      <sz val="8"/>
      <color indexed="12"/>
      <name val="Arial"/>
      <family val="2"/>
    </font>
    <font>
      <b/>
      <sz val="8"/>
      <color indexed="8"/>
      <name val="Tahoma"/>
      <family val="2"/>
    </font>
    <font>
      <sz val="10"/>
      <name val="Arial Unicode MS"/>
      <family val="2"/>
    </font>
    <font>
      <sz val="10"/>
      <color indexed="31"/>
      <name val="Arial"/>
      <family val="2"/>
    </font>
    <font>
      <sz val="16"/>
      <name val="Arial"/>
      <family val="2"/>
    </font>
    <font>
      <b/>
      <sz val="9"/>
      <name val="Verdana"/>
      <family val="2"/>
    </font>
    <font>
      <sz val="9"/>
      <name val="Verdana"/>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36">
    <border>
      <left/>
      <right/>
      <top/>
      <bottom/>
      <diagonal/>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thick">
        <color indexed="8"/>
      </bottom>
    </border>
    <border>
      <left style="thick">
        <color indexed="8"/>
      </left>
      <right style="thick">
        <color indexed="8"/>
      </right>
      <top style="thick">
        <color indexed="8"/>
      </top>
      <bottom style="thick">
        <color indexed="8"/>
      </bottom>
    </border>
    <border>
      <left style="medium">
        <color indexed="8"/>
      </left>
      <right style="hair">
        <color indexed="8"/>
      </right>
      <top style="medium">
        <color indexed="8"/>
      </top>
      <bottom>
        <color indexed="63"/>
      </bottom>
    </border>
    <border>
      <left style="hair">
        <color indexed="8"/>
      </left>
      <right style="medium">
        <color indexed="8"/>
      </right>
      <top style="medium">
        <color indexed="8"/>
      </top>
      <bottom>
        <color indexed="63"/>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color indexed="63"/>
      </top>
      <bottom>
        <color indexed="63"/>
      </bottom>
    </border>
    <border>
      <left style="hair">
        <color indexed="8"/>
      </left>
      <right style="medium">
        <color indexed="8"/>
      </right>
      <top>
        <color indexed="63"/>
      </top>
      <bottom>
        <color indexed="63"/>
      </bottom>
    </border>
    <border>
      <left style="medium">
        <color indexed="8"/>
      </left>
      <right style="hair">
        <color indexed="8"/>
      </right>
      <top style="hair">
        <color indexed="8"/>
      </top>
      <bottom style="thick">
        <color indexed="8"/>
      </bottom>
    </border>
    <border>
      <left style="hair">
        <color indexed="8"/>
      </left>
      <right style="medium">
        <color indexed="8"/>
      </right>
      <top style="hair">
        <color indexed="8"/>
      </top>
      <bottom style="thick">
        <color indexed="8"/>
      </bottom>
    </border>
    <border>
      <left style="medium">
        <color indexed="8"/>
      </left>
      <right style="hair">
        <color indexed="8"/>
      </right>
      <top>
        <color indexed="63"/>
      </top>
      <bottom style="medium">
        <color indexed="8"/>
      </bottom>
    </border>
    <border>
      <left style="hair">
        <color indexed="8"/>
      </left>
      <right style="medium">
        <color indexed="8"/>
      </right>
      <top>
        <color indexed="63"/>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pplyNumberFormat="0" applyFill="0" applyBorder="0" applyAlignment="0" applyProtection="0"/>
  </cellStyleXfs>
  <cellXfs count="79">
    <xf numFmtId="164" fontId="0" fillId="0" borderId="0" xfId="0" applyAlignment="1">
      <alignment/>
    </xf>
    <xf numFmtId="164" fontId="0" fillId="2" borderId="0" xfId="0" applyFill="1" applyAlignment="1">
      <alignment/>
    </xf>
    <xf numFmtId="164" fontId="0" fillId="3" borderId="1" xfId="0" applyFill="1" applyBorder="1" applyAlignment="1">
      <alignment/>
    </xf>
    <xf numFmtId="164" fontId="0" fillId="3" borderId="2" xfId="0" applyFill="1" applyBorder="1" applyAlignment="1">
      <alignment/>
    </xf>
    <xf numFmtId="164" fontId="0" fillId="3" borderId="3" xfId="0" applyFill="1" applyBorder="1" applyAlignment="1">
      <alignment/>
    </xf>
    <xf numFmtId="164" fontId="0" fillId="3" borderId="4" xfId="0" applyFill="1" applyBorder="1" applyAlignment="1">
      <alignment/>
    </xf>
    <xf numFmtId="164" fontId="0" fillId="3" borderId="0" xfId="0" applyFill="1" applyBorder="1" applyAlignment="1">
      <alignment/>
    </xf>
    <xf numFmtId="164" fontId="0" fillId="3" borderId="5" xfId="0" applyFill="1" applyBorder="1" applyAlignment="1">
      <alignment/>
    </xf>
    <xf numFmtId="164" fontId="1" fillId="3" borderId="0" xfId="0" applyFont="1" applyFill="1" applyBorder="1" applyAlignment="1">
      <alignment wrapText="1"/>
    </xf>
    <xf numFmtId="164" fontId="0" fillId="2" borderId="6" xfId="0" applyFont="1" applyFill="1" applyBorder="1" applyAlignment="1" applyProtection="1">
      <alignment horizontal="right"/>
      <protection locked="0"/>
    </xf>
    <xf numFmtId="164" fontId="2" fillId="3" borderId="0" xfId="0" applyFont="1" applyFill="1" applyBorder="1" applyAlignment="1">
      <alignment horizontal="center" wrapText="1"/>
    </xf>
    <xf numFmtId="164" fontId="3" fillId="3" borderId="0" xfId="20" applyNumberFormat="1" applyFont="1" applyFill="1" applyBorder="1" applyAlignment="1" applyProtection="1">
      <alignment horizontal="center"/>
      <protection locked="0"/>
    </xf>
    <xf numFmtId="164" fontId="0" fillId="3" borderId="7" xfId="0" applyFill="1" applyBorder="1" applyAlignment="1">
      <alignment/>
    </xf>
    <xf numFmtId="164" fontId="0" fillId="3" borderId="8" xfId="0" applyFill="1" applyBorder="1" applyAlignment="1">
      <alignment/>
    </xf>
    <xf numFmtId="164" fontId="0" fillId="3" borderId="9" xfId="0" applyFill="1" applyBorder="1" applyAlignment="1">
      <alignment/>
    </xf>
    <xf numFmtId="164" fontId="3" fillId="2" borderId="0" xfId="20" applyNumberFormat="1" applyFont="1" applyFill="1" applyBorder="1" applyAlignment="1" applyProtection="1">
      <alignment/>
      <protection locked="0"/>
    </xf>
    <xf numFmtId="164" fontId="5" fillId="2" borderId="0" xfId="0" applyFont="1" applyFill="1" applyAlignment="1">
      <alignment/>
    </xf>
    <xf numFmtId="164" fontId="5" fillId="2" borderId="0" xfId="0" applyFont="1" applyFill="1" applyAlignment="1">
      <alignment/>
    </xf>
    <xf numFmtId="164" fontId="0" fillId="3" borderId="0" xfId="0" applyFill="1" applyAlignment="1">
      <alignment/>
    </xf>
    <xf numFmtId="165" fontId="0" fillId="3" borderId="0" xfId="0" applyNumberFormat="1" applyFill="1" applyAlignment="1">
      <alignment/>
    </xf>
    <xf numFmtId="164" fontId="0" fillId="3" borderId="0" xfId="0" applyFont="1" applyFill="1" applyBorder="1" applyAlignment="1">
      <alignment/>
    </xf>
    <xf numFmtId="166" fontId="0" fillId="3" borderId="0" xfId="0" applyNumberFormat="1" applyFill="1" applyBorder="1" applyAlignment="1">
      <alignment/>
    </xf>
    <xf numFmtId="164" fontId="0" fillId="3" borderId="0" xfId="0" applyFont="1" applyFill="1" applyBorder="1" applyAlignment="1">
      <alignment wrapText="1"/>
    </xf>
    <xf numFmtId="164" fontId="6" fillId="3" borderId="0" xfId="0" applyFont="1" applyFill="1" applyBorder="1" applyAlignment="1">
      <alignment horizontal="right" wrapText="1"/>
    </xf>
    <xf numFmtId="164" fontId="7" fillId="3" borderId="10" xfId="20" applyNumberFormat="1" applyFont="1" applyFill="1" applyBorder="1" applyAlignment="1" applyProtection="1">
      <alignment/>
      <protection locked="0"/>
    </xf>
    <xf numFmtId="164" fontId="0" fillId="3" borderId="10" xfId="0" applyFill="1" applyBorder="1" applyAlignment="1">
      <alignment/>
    </xf>
    <xf numFmtId="164" fontId="0" fillId="3" borderId="11" xfId="0" applyFill="1" applyBorder="1" applyAlignment="1">
      <alignment/>
    </xf>
    <xf numFmtId="164" fontId="0" fillId="3" borderId="11" xfId="0" applyFont="1" applyFill="1" applyBorder="1" applyAlignment="1">
      <alignment horizontal="center"/>
    </xf>
    <xf numFmtId="165" fontId="0" fillId="3" borderId="11" xfId="0" applyNumberFormat="1" applyFont="1" applyFill="1" applyBorder="1" applyAlignment="1">
      <alignment horizontal="center"/>
    </xf>
    <xf numFmtId="164" fontId="0" fillId="3" borderId="12" xfId="0" applyFill="1" applyBorder="1" applyAlignment="1">
      <alignment horizontal="left"/>
    </xf>
    <xf numFmtId="167" fontId="0" fillId="3" borderId="13" xfId="0" applyNumberFormat="1" applyFill="1" applyBorder="1" applyAlignment="1">
      <alignment/>
    </xf>
    <xf numFmtId="164" fontId="0" fillId="3" borderId="14" xfId="0" applyFont="1" applyFill="1" applyBorder="1" applyAlignment="1">
      <alignment/>
    </xf>
    <xf numFmtId="166" fontId="9" fillId="2" borderId="15" xfId="0" applyNumberFormat="1" applyFont="1" applyFill="1" applyBorder="1" applyAlignment="1" applyProtection="1">
      <alignment/>
      <protection locked="0"/>
    </xf>
    <xf numFmtId="168" fontId="0" fillId="2" borderId="16" xfId="0" applyNumberFormat="1" applyFill="1" applyBorder="1" applyAlignment="1" applyProtection="1">
      <alignment/>
      <protection locked="0"/>
    </xf>
    <xf numFmtId="169" fontId="0" fillId="3" borderId="9" xfId="0" applyNumberFormat="1" applyFill="1" applyBorder="1" applyAlignment="1">
      <alignment/>
    </xf>
    <xf numFmtId="165" fontId="0" fillId="3" borderId="15" xfId="0" applyNumberFormat="1" applyFill="1" applyBorder="1" applyAlignment="1">
      <alignment/>
    </xf>
    <xf numFmtId="164" fontId="0" fillId="3" borderId="17" xfId="0" applyFill="1" applyBorder="1" applyAlignment="1">
      <alignment horizontal="left"/>
    </xf>
    <xf numFmtId="167" fontId="9" fillId="3" borderId="18" xfId="0" applyNumberFormat="1" applyFont="1" applyFill="1" applyBorder="1" applyAlignment="1">
      <alignment/>
    </xf>
    <xf numFmtId="164" fontId="0" fillId="3" borderId="17" xfId="0" applyFont="1" applyFill="1" applyBorder="1" applyAlignment="1">
      <alignment/>
    </xf>
    <xf numFmtId="168" fontId="0" fillId="2" borderId="18" xfId="0" applyNumberFormat="1" applyFill="1" applyBorder="1" applyAlignment="1" applyProtection="1">
      <alignment/>
      <protection locked="0"/>
    </xf>
    <xf numFmtId="165" fontId="0" fillId="3" borderId="6" xfId="0" applyNumberFormat="1" applyFill="1" applyBorder="1" applyAlignment="1">
      <alignment/>
    </xf>
    <xf numFmtId="164" fontId="0" fillId="3" borderId="17" xfId="0" applyFont="1" applyFill="1" applyBorder="1" applyAlignment="1">
      <alignment horizontal="left"/>
    </xf>
    <xf numFmtId="170" fontId="0" fillId="3" borderId="18" xfId="0" applyNumberFormat="1" applyFont="1" applyFill="1" applyBorder="1" applyAlignment="1">
      <alignment/>
    </xf>
    <xf numFmtId="164" fontId="0" fillId="3" borderId="19" xfId="0" applyFill="1" applyBorder="1" applyAlignment="1">
      <alignment horizontal="left"/>
    </xf>
    <xf numFmtId="164" fontId="0" fillId="3" borderId="20" xfId="0" applyFill="1" applyBorder="1" applyAlignment="1">
      <alignment/>
    </xf>
    <xf numFmtId="164" fontId="9" fillId="3" borderId="19" xfId="0" applyFont="1" applyFill="1" applyBorder="1" applyAlignment="1">
      <alignment horizontal="left"/>
    </xf>
    <xf numFmtId="168" fontId="0" fillId="3" borderId="18" xfId="0" applyNumberFormat="1" applyFill="1" applyBorder="1" applyAlignment="1">
      <alignment/>
    </xf>
    <xf numFmtId="164" fontId="0" fillId="3" borderId="21" xfId="0" applyFont="1" applyFill="1" applyBorder="1" applyAlignment="1">
      <alignment horizontal="left"/>
    </xf>
    <xf numFmtId="168" fontId="0" fillId="3" borderId="22" xfId="0" applyNumberFormat="1" applyFill="1" applyBorder="1" applyAlignment="1">
      <alignment/>
    </xf>
    <xf numFmtId="164" fontId="0" fillId="3" borderId="23" xfId="0" applyFont="1" applyFill="1" applyBorder="1" applyAlignment="1">
      <alignment horizontal="left"/>
    </xf>
    <xf numFmtId="168" fontId="0" fillId="3" borderId="24" xfId="0" applyNumberFormat="1" applyFill="1" applyBorder="1" applyAlignment="1">
      <alignment/>
    </xf>
    <xf numFmtId="164" fontId="5" fillId="3" borderId="25" xfId="0" applyFont="1" applyFill="1" applyBorder="1" applyAlignment="1">
      <alignment horizontal="center"/>
    </xf>
    <xf numFmtId="164" fontId="4" fillId="3" borderId="0" xfId="20" applyNumberFormat="1" applyFont="1" applyFill="1" applyBorder="1" applyAlignment="1" applyProtection="1">
      <alignment horizontal="center"/>
      <protection locked="0"/>
    </xf>
    <xf numFmtId="166" fontId="9" fillId="2" borderId="6" xfId="0" applyNumberFormat="1" applyFont="1" applyFill="1" applyBorder="1" applyAlignment="1" applyProtection="1">
      <alignment/>
      <protection locked="0"/>
    </xf>
    <xf numFmtId="166" fontId="0" fillId="2" borderId="6" xfId="0" applyNumberFormat="1" applyFill="1" applyBorder="1" applyAlignment="1" applyProtection="1">
      <alignment/>
      <protection locked="0"/>
    </xf>
    <xf numFmtId="164" fontId="0" fillId="2" borderId="6" xfId="0" applyFill="1" applyBorder="1" applyAlignment="1" applyProtection="1">
      <alignment/>
      <protection locked="0"/>
    </xf>
    <xf numFmtId="164" fontId="0" fillId="2" borderId="18" xfId="0" applyFill="1" applyBorder="1" applyAlignment="1" applyProtection="1">
      <alignment/>
      <protection locked="0"/>
    </xf>
    <xf numFmtId="164" fontId="10" fillId="3" borderId="0" xfId="0" applyFont="1" applyFill="1" applyBorder="1" applyAlignment="1">
      <alignment/>
    </xf>
    <xf numFmtId="164" fontId="0" fillId="2" borderId="26" xfId="0" applyFill="1" applyBorder="1" applyAlignment="1" applyProtection="1">
      <alignment/>
      <protection locked="0"/>
    </xf>
    <xf numFmtId="164" fontId="0" fillId="2" borderId="27" xfId="0" applyFill="1" applyBorder="1" applyAlignment="1" applyProtection="1">
      <alignment/>
      <protection locked="0"/>
    </xf>
    <xf numFmtId="164" fontId="4" fillId="3" borderId="0" xfId="20" applyNumberFormat="1" applyFill="1" applyBorder="1" applyAlignment="1" applyProtection="1">
      <alignment/>
      <protection/>
    </xf>
    <xf numFmtId="164" fontId="0" fillId="3" borderId="0" xfId="0" applyFill="1" applyAlignment="1" applyProtection="1">
      <alignment/>
      <protection locked="0"/>
    </xf>
    <xf numFmtId="164" fontId="0" fillId="2" borderId="28" xfId="0" applyFill="1" applyBorder="1" applyAlignment="1">
      <alignment/>
    </xf>
    <xf numFmtId="164" fontId="0" fillId="2" borderId="29" xfId="0" applyFill="1" applyBorder="1" applyAlignment="1">
      <alignment/>
    </xf>
    <xf numFmtId="164" fontId="0" fillId="2" borderId="30" xfId="0" applyFill="1" applyBorder="1" applyAlignment="1">
      <alignment/>
    </xf>
    <xf numFmtId="164" fontId="0" fillId="2" borderId="31" xfId="0" applyFill="1" applyBorder="1" applyAlignment="1">
      <alignment/>
    </xf>
    <xf numFmtId="164" fontId="11" fillId="2" borderId="0" xfId="0" applyFont="1" applyFill="1" applyBorder="1" applyAlignment="1">
      <alignment/>
    </xf>
    <xf numFmtId="164" fontId="0" fillId="2" borderId="0" xfId="0" applyFill="1" applyBorder="1" applyAlignment="1">
      <alignment/>
    </xf>
    <xf numFmtId="164" fontId="0" fillId="2" borderId="32" xfId="0" applyFill="1" applyBorder="1" applyAlignment="1">
      <alignment/>
    </xf>
    <xf numFmtId="164" fontId="12" fillId="2" borderId="0" xfId="0" applyFont="1" applyFill="1" applyBorder="1" applyAlignment="1">
      <alignment wrapText="1"/>
    </xf>
    <xf numFmtId="165" fontId="0" fillId="2" borderId="0" xfId="0" applyNumberFormat="1" applyFill="1" applyBorder="1" applyAlignment="1">
      <alignment/>
    </xf>
    <xf numFmtId="164" fontId="13" fillId="2" borderId="0" xfId="0" applyFont="1" applyFill="1" applyBorder="1" applyAlignment="1">
      <alignment/>
    </xf>
    <xf numFmtId="164" fontId="0" fillId="2" borderId="0" xfId="0" applyFill="1" applyBorder="1" applyAlignment="1">
      <alignment wrapText="1"/>
    </xf>
    <xf numFmtId="164" fontId="12" fillId="2" borderId="0" xfId="0" applyFont="1" applyFill="1" applyBorder="1" applyAlignment="1">
      <alignment/>
    </xf>
    <xf numFmtId="164" fontId="4" fillId="2" borderId="0" xfId="20" applyNumberFormat="1" applyFont="1" applyFill="1" applyBorder="1" applyAlignment="1" applyProtection="1">
      <alignment/>
      <protection locked="0"/>
    </xf>
    <xf numFmtId="164" fontId="4" fillId="2" borderId="0" xfId="20" applyNumberFormat="1" applyFill="1" applyBorder="1" applyAlignment="1" applyProtection="1">
      <alignment/>
      <protection locked="0"/>
    </xf>
    <xf numFmtId="164" fontId="0" fillId="2" borderId="33" xfId="0" applyFill="1" applyBorder="1" applyAlignment="1">
      <alignment/>
    </xf>
    <xf numFmtId="164" fontId="0" fillId="2" borderId="34" xfId="0" applyFill="1" applyBorder="1" applyAlignment="1">
      <alignment/>
    </xf>
    <xf numFmtId="164" fontId="0" fillId="2" borderId="35" xfId="0" applyFill="1" applyBorder="1" applyAlignment="1">
      <alignmen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114300</xdr:rowOff>
    </xdr:from>
    <xdr:to>
      <xdr:col>4</xdr:col>
      <xdr:colOff>1638300</xdr:colOff>
      <xdr:row>5</xdr:row>
      <xdr:rowOff>57150</xdr:rowOff>
    </xdr:to>
    <xdr:pic>
      <xdr:nvPicPr>
        <xdr:cNvPr id="1" name="Picture 4"/>
        <xdr:cNvPicPr preferRelativeResize="1">
          <a:picLocks noChangeAspect="1"/>
        </xdr:cNvPicPr>
      </xdr:nvPicPr>
      <xdr:blipFill>
        <a:blip r:embed="rId1"/>
        <a:stretch>
          <a:fillRect/>
        </a:stretch>
      </xdr:blipFill>
      <xdr:spPr>
        <a:xfrm>
          <a:off x="781050" y="114300"/>
          <a:ext cx="1905000" cy="7524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180975</xdr:rowOff>
    </xdr:from>
    <xdr:to>
      <xdr:col>3</xdr:col>
      <xdr:colOff>438150</xdr:colOff>
      <xdr:row>0</xdr:row>
      <xdr:rowOff>933450</xdr:rowOff>
    </xdr:to>
    <xdr:pic>
      <xdr:nvPicPr>
        <xdr:cNvPr id="1" name="Picture 2"/>
        <xdr:cNvPicPr preferRelativeResize="1">
          <a:picLocks noChangeAspect="1"/>
        </xdr:cNvPicPr>
      </xdr:nvPicPr>
      <xdr:blipFill>
        <a:blip r:embed="rId1"/>
        <a:stretch>
          <a:fillRect/>
        </a:stretch>
      </xdr:blipFill>
      <xdr:spPr>
        <a:xfrm>
          <a:off x="180975" y="180975"/>
          <a:ext cx="1905000" cy="752475"/>
        </a:xfrm>
        <a:prstGeom prst="rect">
          <a:avLst/>
        </a:prstGeom>
        <a:blipFill>
          <a:blip r:embed=""/>
          <a:srcRect/>
          <a:stretch>
            <a:fillRect/>
          </a:stretch>
        </a:blipFill>
        <a:ln w="9525" cmpd="sng">
          <a:noFill/>
        </a:ln>
      </xdr:spPr>
    </xdr:pic>
    <xdr:clientData/>
  </xdr:twoCellAnchor>
  <xdr:twoCellAnchor>
    <xdr:from>
      <xdr:col>3</xdr:col>
      <xdr:colOff>552450</xdr:colOff>
      <xdr:row>0</xdr:row>
      <xdr:rowOff>314325</xdr:rowOff>
    </xdr:from>
    <xdr:to>
      <xdr:col>7</xdr:col>
      <xdr:colOff>914400</xdr:colOff>
      <xdr:row>0</xdr:row>
      <xdr:rowOff>838200</xdr:rowOff>
    </xdr:to>
    <xdr:pic>
      <xdr:nvPicPr>
        <xdr:cNvPr id="2" name="Picture 12"/>
        <xdr:cNvPicPr preferRelativeResize="1">
          <a:picLocks noChangeAspect="1"/>
        </xdr:cNvPicPr>
      </xdr:nvPicPr>
      <xdr:blipFill>
        <a:blip r:embed="rId2"/>
        <a:stretch>
          <a:fillRect/>
        </a:stretch>
      </xdr:blipFill>
      <xdr:spPr>
        <a:xfrm>
          <a:off x="2200275" y="314325"/>
          <a:ext cx="4171950" cy="5238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rq.com/de/"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irrq.com/de/"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irrq.com/de/rendite.php" TargetMode="External" /></Relationships>
</file>

<file path=xl/worksheets/sheet1.xml><?xml version="1.0" encoding="utf-8"?>
<worksheet xmlns="http://schemas.openxmlformats.org/spreadsheetml/2006/main" xmlns:r="http://schemas.openxmlformats.org/officeDocument/2006/relationships">
  <dimension ref="C1:G26"/>
  <sheetViews>
    <sheetView tabSelected="1" workbookViewId="0" topLeftCell="A1">
      <selection activeCell="A1" sqref="A1"/>
    </sheetView>
  </sheetViews>
  <sheetFormatPr defaultColWidth="11.421875" defaultRowHeight="12.75"/>
  <cols>
    <col min="1" max="1" width="9.28125" style="1" customWidth="1"/>
    <col min="2" max="2" width="4.421875" style="1" customWidth="1"/>
    <col min="3" max="3" width="2.00390625" style="1" customWidth="1"/>
    <col min="4" max="4" width="0" style="1" hidden="1" customWidth="1"/>
    <col min="5" max="5" width="55.8515625" style="1" customWidth="1"/>
    <col min="6" max="6" width="12.28125" style="1" customWidth="1"/>
    <col min="7" max="7" width="2.8515625" style="1" customWidth="1"/>
    <col min="8" max="16384" width="11.421875" style="1" customWidth="1"/>
  </cols>
  <sheetData>
    <row r="1" spans="3:7" ht="12.75">
      <c r="C1" s="2"/>
      <c r="E1" s="3"/>
      <c r="F1" s="3"/>
      <c r="G1" s="4"/>
    </row>
    <row r="2" spans="3:7" ht="12.75">
      <c r="C2" s="5"/>
      <c r="E2" s="6"/>
      <c r="F2" s="6"/>
      <c r="G2" s="7"/>
    </row>
    <row r="3" spans="3:7" ht="12.75">
      <c r="C3" s="5"/>
      <c r="E3" s="6"/>
      <c r="F3" s="6"/>
      <c r="G3" s="7"/>
    </row>
    <row r="4" spans="3:7" ht="12.75">
      <c r="C4" s="5"/>
      <c r="E4" s="6"/>
      <c r="F4" s="6"/>
      <c r="G4" s="7"/>
    </row>
    <row r="5" spans="3:7" ht="12.75">
      <c r="C5" s="5"/>
      <c r="E5" s="6"/>
      <c r="F5" s="6"/>
      <c r="G5" s="7"/>
    </row>
    <row r="6" spans="3:7" ht="12.75">
      <c r="C6" s="5"/>
      <c r="E6" s="6"/>
      <c r="F6" s="6"/>
      <c r="G6" s="7"/>
    </row>
    <row r="7" spans="3:7" ht="12.75">
      <c r="C7" s="5"/>
      <c r="E7" s="6"/>
      <c r="F7" s="6"/>
      <c r="G7" s="7"/>
    </row>
    <row r="8" spans="3:7" ht="94.5" customHeight="1">
      <c r="C8" s="5"/>
      <c r="E8" s="8" t="s">
        <v>0</v>
      </c>
      <c r="F8" s="8"/>
      <c r="G8" s="7"/>
    </row>
    <row r="9" spans="3:7" ht="39" customHeight="1">
      <c r="C9" s="5"/>
      <c r="E9" s="8" t="s">
        <v>1</v>
      </c>
      <c r="F9" s="8"/>
      <c r="G9" s="7"/>
    </row>
    <row r="10" spans="3:7" ht="12.75">
      <c r="C10" s="5"/>
      <c r="E10" s="6"/>
      <c r="F10" s="6"/>
      <c r="G10" s="7"/>
    </row>
    <row r="11" spans="3:7" ht="33" customHeight="1">
      <c r="C11" s="5"/>
      <c r="E11" s="8" t="s">
        <v>2</v>
      </c>
      <c r="F11" s="8"/>
      <c r="G11" s="7"/>
    </row>
    <row r="12" spans="3:7" ht="12.75">
      <c r="C12" s="5"/>
      <c r="E12" s="6"/>
      <c r="F12" s="6"/>
      <c r="G12" s="7"/>
    </row>
    <row r="13" spans="3:7" ht="12.75">
      <c r="C13" s="5"/>
      <c r="E13" s="6"/>
      <c r="F13" s="6"/>
      <c r="G13" s="7"/>
    </row>
    <row r="14" spans="3:7" ht="13.5" customHeight="1">
      <c r="C14" s="5"/>
      <c r="E14" s="8" t="s">
        <v>3</v>
      </c>
      <c r="F14" s="9" t="s">
        <v>4</v>
      </c>
      <c r="G14" s="7"/>
    </row>
    <row r="15" spans="3:7" ht="34.5" customHeight="1">
      <c r="C15" s="5"/>
      <c r="E15" s="6"/>
      <c r="F15" s="10" t="s">
        <v>5</v>
      </c>
      <c r="G15" s="7"/>
    </row>
    <row r="16" spans="3:7" ht="12.75">
      <c r="C16" s="5"/>
      <c r="E16" s="6"/>
      <c r="F16" s="6"/>
      <c r="G16" s="7"/>
    </row>
    <row r="17" spans="3:7" ht="12.75">
      <c r="C17" s="5"/>
      <c r="E17" s="11" t="s">
        <v>6</v>
      </c>
      <c r="F17" s="11"/>
      <c r="G17" s="7"/>
    </row>
    <row r="18" spans="3:7" ht="12.75">
      <c r="C18" s="12"/>
      <c r="E18" s="13"/>
      <c r="F18" s="13"/>
      <c r="G18" s="14"/>
    </row>
    <row r="22" spans="5:6" ht="12.75">
      <c r="E22" s="15" t="s">
        <v>7</v>
      </c>
      <c r="F22" s="15"/>
    </row>
    <row r="24" ht="12.75">
      <c r="E24" s="16" t="s">
        <v>8</v>
      </c>
    </row>
    <row r="25" ht="12.75">
      <c r="E25" s="17" t="s">
        <v>9</v>
      </c>
    </row>
    <row r="26" ht="12.75">
      <c r="E26" s="17" t="s">
        <v>10</v>
      </c>
    </row>
  </sheetData>
  <sheetProtection sheet="1"/>
  <mergeCells count="5">
    <mergeCell ref="E8:F8"/>
    <mergeCell ref="E9:F9"/>
    <mergeCell ref="E11:F11"/>
    <mergeCell ref="E17:F17"/>
    <mergeCell ref="E22:F22"/>
  </mergeCells>
  <hyperlinks>
    <hyperlink ref="E17" location="Renditeberechnung!A1" display="weiter--&gt;"/>
    <hyperlink ref="E22" r:id="rId1" display="Link zur Webseite: http://www.irrq.com/de"/>
  </hyperlinks>
  <printOptions/>
  <pageMargins left="0.7479166666666667" right="0.7479166666666667" top="0.9840277777777777" bottom="0.9840277777777777" header="0.5118055555555555" footer="0.5118055555555555"/>
  <pageSetup horizontalDpi="300" verticalDpi="300" orientation="portrait" paperSize="9"/>
  <drawing r:id="rId2"/>
</worksheet>
</file>

<file path=xl/worksheets/sheet2.xml><?xml version="1.0" encoding="utf-8"?>
<worksheet xmlns="http://schemas.openxmlformats.org/spreadsheetml/2006/main" xmlns:r="http://schemas.openxmlformats.org/officeDocument/2006/relationships">
  <dimension ref="A1:N115"/>
  <sheetViews>
    <sheetView workbookViewId="0" topLeftCell="A4">
      <selection activeCell="A1" sqref="A1"/>
    </sheetView>
  </sheetViews>
  <sheetFormatPr defaultColWidth="11.421875" defaultRowHeight="12.75"/>
  <cols>
    <col min="1" max="1" width="4.421875" style="18" customWidth="1"/>
    <col min="2" max="2" width="5.7109375" style="18" customWidth="1"/>
    <col min="3" max="3" width="14.57421875" style="18" customWidth="1"/>
    <col min="4" max="4" width="18.57421875" style="18" customWidth="1"/>
    <col min="5" max="5" width="15.00390625" style="18" customWidth="1"/>
    <col min="6" max="6" width="20.421875" style="19" customWidth="1"/>
    <col min="7" max="7" width="3.140625" style="18" customWidth="1"/>
    <col min="8" max="8" width="22.421875" style="18" customWidth="1"/>
    <col min="9" max="9" width="11.421875" style="18" customWidth="1"/>
    <col min="10" max="10" width="6.140625" style="18" customWidth="1"/>
  </cols>
  <sheetData>
    <row r="1" spans="1:9" ht="90.75" customHeight="1">
      <c r="A1" s="6"/>
      <c r="B1" s="20"/>
      <c r="C1" s="21"/>
      <c r="D1" s="6"/>
      <c r="E1" s="22" t="s">
        <v>11</v>
      </c>
      <c r="F1" s="23" t="s">
        <v>12</v>
      </c>
      <c r="G1" s="23"/>
      <c r="H1" s="23"/>
      <c r="I1" s="6"/>
    </row>
    <row r="2" spans="1:9" ht="44.25" customHeight="1">
      <c r="A2" s="6"/>
      <c r="B2" s="24" t="s">
        <v>13</v>
      </c>
      <c r="C2" s="24"/>
      <c r="D2" s="25"/>
      <c r="E2" s="25"/>
      <c r="F2" s="25"/>
      <c r="G2" s="6"/>
      <c r="H2" s="6"/>
      <c r="I2" s="6"/>
    </row>
    <row r="3" spans="1:9" ht="12.75">
      <c r="A3" s="6"/>
      <c r="B3" s="26"/>
      <c r="C3" s="27" t="s">
        <v>14</v>
      </c>
      <c r="D3" s="27" t="s">
        <v>15</v>
      </c>
      <c r="E3" s="27" t="s">
        <v>16</v>
      </c>
      <c r="F3" s="28" t="s">
        <v>17</v>
      </c>
      <c r="G3" s="6"/>
      <c r="H3" s="29" t="str">
        <f>IF(Deckblatt!F14="Ja","Rendite(XINTZINSFUSS):","Haftungsauschluß#")</f>
        <v>Haftungsauschluß#</v>
      </c>
      <c r="I3" s="30">
        <f>_XLL.XINTZINSFUSS(D4:D109,C4:C109,0.03)</f>
        <v>0.1303704271170285</v>
      </c>
    </row>
    <row r="4" spans="1:9" ht="15">
      <c r="A4" s="6"/>
      <c r="B4" s="31" t="s">
        <v>18</v>
      </c>
      <c r="C4" s="32">
        <v>39234</v>
      </c>
      <c r="D4" s="33">
        <v>-100</v>
      </c>
      <c r="E4" s="34">
        <f aca="true" t="shared" si="0" ref="E4:E16">IF(C4&lt;&gt;"",MAX($C$4:$C$109)-C4,"")</f>
        <v>5114</v>
      </c>
      <c r="F4" s="35">
        <f>D4*-1</f>
        <v>100</v>
      </c>
      <c r="G4" s="6"/>
      <c r="H4" s="36" t="str">
        <f>IF(Deckblatt!F14="Ja","Rendite(Excel-spez.):","Haftungsauschluß#")</f>
        <v>Haftungsauschluß#</v>
      </c>
      <c r="I4" s="37">
        <f ca="1">(1+IRR(SUMIF(C4:C109,ROW(INDIRECT(MIN(C4:C109)&amp;":"&amp;MAX(C4:C109))),D4:D109),0))^365-1</f>
        <v>0</v>
      </c>
    </row>
    <row r="5" spans="1:9" ht="15">
      <c r="A5" s="6"/>
      <c r="B5" s="38" t="s">
        <v>19</v>
      </c>
      <c r="C5" s="32">
        <v>39600</v>
      </c>
      <c r="D5" s="39">
        <v>10</v>
      </c>
      <c r="E5" s="34">
        <f t="shared" si="0"/>
        <v>4748</v>
      </c>
      <c r="F5" s="40" t="e">
        <f>IF(C5&lt;&gt;"",F4*(POWER((1+$I$4),(E4-E5)/365))-D5,"")</f>
        <v>#VALUE!</v>
      </c>
      <c r="G5" s="6"/>
      <c r="H5" s="41" t="str">
        <f>IF(Deckblatt!F14="Ja","Rendite periodisch:","Haftungsauschluß#")</f>
        <v>Haftungsauschluß#</v>
      </c>
      <c r="I5" s="42">
        <f>IRR(D4:D109,0.03)</f>
        <v>0.13048568878041622</v>
      </c>
    </row>
    <row r="6" spans="1:9" ht="15">
      <c r="A6" s="6"/>
      <c r="B6" s="31" t="s">
        <v>20</v>
      </c>
      <c r="C6" s="32">
        <v>39965</v>
      </c>
      <c r="D6" s="39">
        <v>10</v>
      </c>
      <c r="E6" s="34">
        <f t="shared" si="0"/>
        <v>4383</v>
      </c>
      <c r="F6" s="40" t="e">
        <f aca="true" t="shared" si="1" ref="F6:F69">IF(C6&lt;&gt;"",F5*(POWER((1+$I$4),(E5-E6)/365))-D6,"")</f>
        <v>#VALUE!</v>
      </c>
      <c r="G6" s="6"/>
      <c r="H6" s="43"/>
      <c r="I6" s="44"/>
    </row>
    <row r="7" spans="1:9" ht="15">
      <c r="A7" s="6"/>
      <c r="B7" s="38" t="s">
        <v>21</v>
      </c>
      <c r="C7" s="32">
        <v>40330</v>
      </c>
      <c r="D7" s="39">
        <v>10</v>
      </c>
      <c r="E7" s="34">
        <f t="shared" si="0"/>
        <v>4018</v>
      </c>
      <c r="F7" s="40" t="e">
        <f t="shared" si="1"/>
        <v>#VALUE!</v>
      </c>
      <c r="G7" s="6"/>
      <c r="H7" s="45"/>
      <c r="I7" s="44"/>
    </row>
    <row r="8" spans="1:9" ht="15">
      <c r="A8" s="6"/>
      <c r="B8" s="31" t="s">
        <v>22</v>
      </c>
      <c r="C8" s="32">
        <v>40695</v>
      </c>
      <c r="D8" s="39">
        <v>10</v>
      </c>
      <c r="E8" s="34">
        <f t="shared" si="0"/>
        <v>3653</v>
      </c>
      <c r="F8" s="40" t="e">
        <f t="shared" si="1"/>
        <v>#VALUE!</v>
      </c>
      <c r="G8" s="6"/>
      <c r="H8" s="43"/>
      <c r="I8" s="44"/>
    </row>
    <row r="9" spans="1:9" ht="15">
      <c r="A9" s="6"/>
      <c r="B9" s="38" t="s">
        <v>23</v>
      </c>
      <c r="C9" s="32">
        <v>41061</v>
      </c>
      <c r="D9" s="39">
        <v>10</v>
      </c>
      <c r="E9" s="34">
        <f t="shared" si="0"/>
        <v>3287</v>
      </c>
      <c r="F9" s="40" t="e">
        <f t="shared" si="1"/>
        <v>#VALUE!</v>
      </c>
      <c r="G9" s="6"/>
      <c r="H9" s="43"/>
      <c r="I9" s="44"/>
    </row>
    <row r="10" spans="1:9" ht="12.75">
      <c r="A10" s="6"/>
      <c r="B10" s="31" t="s">
        <v>24</v>
      </c>
      <c r="C10" s="32">
        <v>41426</v>
      </c>
      <c r="D10" s="39">
        <v>10</v>
      </c>
      <c r="E10" s="34">
        <f t="shared" si="0"/>
        <v>2922</v>
      </c>
      <c r="F10" s="40" t="e">
        <f t="shared" si="1"/>
        <v>#VALUE!</v>
      </c>
      <c r="G10" s="6"/>
      <c r="H10" s="36" t="s">
        <v>25</v>
      </c>
      <c r="I10" s="46">
        <f>SUMIF(D4:D109,"&lt;0")</f>
        <v>-100</v>
      </c>
    </row>
    <row r="11" spans="1:9" ht="12.75">
      <c r="A11" s="6"/>
      <c r="B11" s="38" t="s">
        <v>26</v>
      </c>
      <c r="C11" s="32">
        <v>41791</v>
      </c>
      <c r="D11" s="39">
        <v>10</v>
      </c>
      <c r="E11" s="34">
        <f t="shared" si="0"/>
        <v>2557</v>
      </c>
      <c r="F11" s="40" t="e">
        <f t="shared" si="1"/>
        <v>#VALUE!</v>
      </c>
      <c r="G11" s="6"/>
      <c r="H11" s="47" t="s">
        <v>27</v>
      </c>
      <c r="I11" s="48">
        <f>SUMIF(D4:D109,"&gt;0")</f>
        <v>300</v>
      </c>
    </row>
    <row r="12" spans="1:9" ht="12.75">
      <c r="A12" s="6"/>
      <c r="B12" s="31" t="s">
        <v>28</v>
      </c>
      <c r="C12" s="32">
        <v>42156</v>
      </c>
      <c r="D12" s="39">
        <v>10</v>
      </c>
      <c r="E12" s="34">
        <f t="shared" si="0"/>
        <v>2192</v>
      </c>
      <c r="F12" s="40" t="e">
        <f t="shared" si="1"/>
        <v>#VALUE!</v>
      </c>
      <c r="G12" s="6"/>
      <c r="H12" s="49" t="s">
        <v>29</v>
      </c>
      <c r="I12" s="50">
        <f>SUM(I10:I11)</f>
        <v>200</v>
      </c>
    </row>
    <row r="13" spans="1:9" ht="12.75">
      <c r="A13" s="6"/>
      <c r="B13" s="38" t="s">
        <v>30</v>
      </c>
      <c r="C13" s="32">
        <v>42522</v>
      </c>
      <c r="D13" s="39">
        <v>20</v>
      </c>
      <c r="E13" s="34">
        <f t="shared" si="0"/>
        <v>1826</v>
      </c>
      <c r="F13" s="40" t="e">
        <f t="shared" si="1"/>
        <v>#VALUE!</v>
      </c>
      <c r="G13" s="6"/>
      <c r="H13" s="51" t="str">
        <f>IF(H4="Haftungsauschluß#","#Bitte erst das Deckblatt lesen und bestätigen.","")</f>
        <v>#Bitte erst das Deckblatt lesen und bestätigen.</v>
      </c>
      <c r="I13" s="51"/>
    </row>
    <row r="14" spans="1:9" ht="12.75">
      <c r="A14" s="6"/>
      <c r="B14" s="31" t="s">
        <v>31</v>
      </c>
      <c r="C14" s="32">
        <v>42887</v>
      </c>
      <c r="D14" s="39">
        <v>30</v>
      </c>
      <c r="E14" s="34">
        <f t="shared" si="0"/>
        <v>1461</v>
      </c>
      <c r="F14" s="40" t="e">
        <f t="shared" si="1"/>
        <v>#VALUE!</v>
      </c>
      <c r="G14" s="6"/>
      <c r="I14" s="6"/>
    </row>
    <row r="15" spans="1:9" ht="12.75">
      <c r="A15" s="6"/>
      <c r="B15" s="38" t="s">
        <v>32</v>
      </c>
      <c r="C15" s="32">
        <v>43252</v>
      </c>
      <c r="D15" s="39">
        <v>40</v>
      </c>
      <c r="E15" s="34">
        <f t="shared" si="0"/>
        <v>1096</v>
      </c>
      <c r="F15" s="40" t="e">
        <f t="shared" si="1"/>
        <v>#VALUE!</v>
      </c>
      <c r="G15" s="6"/>
      <c r="H15" s="6"/>
      <c r="I15" s="6"/>
    </row>
    <row r="16" spans="1:9" ht="12.75">
      <c r="A16" s="6"/>
      <c r="B16" s="31" t="s">
        <v>33</v>
      </c>
      <c r="C16" s="32">
        <v>43617</v>
      </c>
      <c r="D16" s="39">
        <v>40</v>
      </c>
      <c r="E16" s="34">
        <f t="shared" si="0"/>
        <v>731</v>
      </c>
      <c r="F16" s="40" t="e">
        <f t="shared" si="1"/>
        <v>#VALUE!</v>
      </c>
      <c r="G16" s="6"/>
      <c r="H16" s="52"/>
      <c r="I16" s="52"/>
    </row>
    <row r="17" spans="1:9" ht="12.75">
      <c r="A17" s="6"/>
      <c r="B17" s="38" t="s">
        <v>34</v>
      </c>
      <c r="C17" s="32">
        <v>43983</v>
      </c>
      <c r="D17" s="39">
        <v>40</v>
      </c>
      <c r="E17" s="34">
        <f aca="true" t="shared" si="2" ref="E17:E80">IF(C17&lt;&gt;"",MAX($C$4:$C$109)-C17,"")</f>
        <v>365</v>
      </c>
      <c r="F17" s="40" t="e">
        <f t="shared" si="1"/>
        <v>#VALUE!</v>
      </c>
      <c r="G17" s="6"/>
      <c r="H17" s="6"/>
      <c r="I17" s="6"/>
    </row>
    <row r="18" spans="1:9" ht="12.75">
      <c r="A18" s="6"/>
      <c r="B18" s="31" t="s">
        <v>35</v>
      </c>
      <c r="C18" s="32">
        <v>44348</v>
      </c>
      <c r="D18" s="39">
        <v>50</v>
      </c>
      <c r="E18" s="34">
        <f t="shared" si="2"/>
        <v>0</v>
      </c>
      <c r="F18" s="40" t="e">
        <f t="shared" si="1"/>
        <v>#VALUE!</v>
      </c>
      <c r="G18" s="6"/>
      <c r="H18" s="6"/>
      <c r="I18" s="6"/>
    </row>
    <row r="19" spans="1:9" ht="12.75">
      <c r="A19" s="6"/>
      <c r="B19" s="38" t="s">
        <v>36</v>
      </c>
      <c r="C19" s="53"/>
      <c r="D19" s="39"/>
      <c r="E19" s="34">
        <f t="shared" si="2"/>
      </c>
      <c r="F19" s="40">
        <f t="shared" si="1"/>
      </c>
      <c r="G19" s="6"/>
      <c r="H19" s="6"/>
      <c r="I19" s="6"/>
    </row>
    <row r="20" spans="1:14" ht="12.75">
      <c r="A20" s="6"/>
      <c r="B20" s="31" t="s">
        <v>37</v>
      </c>
      <c r="C20" s="54"/>
      <c r="D20" s="39"/>
      <c r="E20" s="34">
        <f t="shared" si="2"/>
      </c>
      <c r="F20" s="40">
        <f t="shared" si="1"/>
      </c>
      <c r="G20" s="6"/>
      <c r="H20" s="6"/>
      <c r="I20" s="6"/>
      <c r="N20" t="s">
        <v>38</v>
      </c>
    </row>
    <row r="21" spans="1:9" ht="12.75">
      <c r="A21" s="6"/>
      <c r="B21" s="38" t="s">
        <v>39</v>
      </c>
      <c r="C21" s="54"/>
      <c r="D21" s="39"/>
      <c r="E21" s="34">
        <f t="shared" si="2"/>
      </c>
      <c r="F21" s="40">
        <f t="shared" si="1"/>
      </c>
      <c r="G21" s="6"/>
      <c r="H21" s="6"/>
      <c r="I21" s="6"/>
    </row>
    <row r="22" spans="1:9" ht="12.75">
      <c r="A22" s="6"/>
      <c r="B22" s="31" t="s">
        <v>40</v>
      </c>
      <c r="C22" s="54"/>
      <c r="D22" s="39"/>
      <c r="E22" s="34">
        <f t="shared" si="2"/>
      </c>
      <c r="F22" s="40">
        <f t="shared" si="1"/>
      </c>
      <c r="G22" s="6"/>
      <c r="H22" s="6"/>
      <c r="I22" s="6"/>
    </row>
    <row r="23" spans="1:9" ht="12.75">
      <c r="A23" s="6"/>
      <c r="B23" s="38" t="s">
        <v>41</v>
      </c>
      <c r="C23" s="54"/>
      <c r="D23" s="39"/>
      <c r="E23" s="34">
        <f t="shared" si="2"/>
      </c>
      <c r="F23" s="40">
        <f t="shared" si="1"/>
      </c>
      <c r="G23" s="6"/>
      <c r="H23" s="6"/>
      <c r="I23" s="6"/>
    </row>
    <row r="24" spans="1:9" ht="12.75">
      <c r="A24" s="6"/>
      <c r="B24" s="31" t="s">
        <v>42</v>
      </c>
      <c r="C24" s="54"/>
      <c r="D24" s="39"/>
      <c r="E24" s="34">
        <f t="shared" si="2"/>
      </c>
      <c r="F24" s="40">
        <f t="shared" si="1"/>
      </c>
      <c r="G24" s="6"/>
      <c r="H24" s="6"/>
      <c r="I24" s="6"/>
    </row>
    <row r="25" spans="1:9" ht="12.75">
      <c r="A25" s="6"/>
      <c r="B25" s="38" t="s">
        <v>43</v>
      </c>
      <c r="C25" s="54"/>
      <c r="D25" s="39"/>
      <c r="E25" s="34">
        <f t="shared" si="2"/>
      </c>
      <c r="F25" s="40">
        <f t="shared" si="1"/>
      </c>
      <c r="G25" s="6"/>
      <c r="H25" s="6"/>
      <c r="I25" s="6"/>
    </row>
    <row r="26" spans="1:9" ht="12.75">
      <c r="A26" s="6"/>
      <c r="B26" s="31" t="s">
        <v>44</v>
      </c>
      <c r="C26" s="54"/>
      <c r="D26" s="39"/>
      <c r="E26" s="34">
        <f t="shared" si="2"/>
      </c>
      <c r="F26" s="40">
        <f t="shared" si="1"/>
      </c>
      <c r="G26" s="6"/>
      <c r="H26" s="6"/>
      <c r="I26" s="6"/>
    </row>
    <row r="27" spans="1:9" ht="12.75">
      <c r="A27" s="6"/>
      <c r="B27" s="38" t="s">
        <v>45</v>
      </c>
      <c r="C27" s="54"/>
      <c r="D27" s="39"/>
      <c r="E27" s="34">
        <f t="shared" si="2"/>
      </c>
      <c r="F27" s="40">
        <f t="shared" si="1"/>
      </c>
      <c r="G27" s="6"/>
      <c r="H27" s="6"/>
      <c r="I27" s="6"/>
    </row>
    <row r="28" spans="1:9" ht="12.75">
      <c r="A28" s="6"/>
      <c r="B28" s="31" t="s">
        <v>46</v>
      </c>
      <c r="C28" s="54"/>
      <c r="D28" s="39"/>
      <c r="E28" s="34">
        <f t="shared" si="2"/>
      </c>
      <c r="F28" s="40">
        <f t="shared" si="1"/>
      </c>
      <c r="G28" s="6"/>
      <c r="H28" s="6"/>
      <c r="I28" s="6"/>
    </row>
    <row r="29" spans="1:9" ht="12.75">
      <c r="A29" s="6"/>
      <c r="B29" s="38" t="s">
        <v>47</v>
      </c>
      <c r="C29" s="54"/>
      <c r="D29" s="39"/>
      <c r="E29" s="34">
        <f t="shared" si="2"/>
      </c>
      <c r="F29" s="40">
        <f t="shared" si="1"/>
      </c>
      <c r="G29" s="6"/>
      <c r="H29" s="6"/>
      <c r="I29" s="6"/>
    </row>
    <row r="30" spans="1:9" ht="12.75">
      <c r="A30" s="6"/>
      <c r="B30" s="31" t="s">
        <v>48</v>
      </c>
      <c r="C30" s="54"/>
      <c r="D30" s="39"/>
      <c r="E30" s="34">
        <f t="shared" si="2"/>
      </c>
      <c r="F30" s="40">
        <f t="shared" si="1"/>
      </c>
      <c r="G30" s="6"/>
      <c r="H30" s="6"/>
      <c r="I30" s="6"/>
    </row>
    <row r="31" spans="1:9" ht="12.75">
      <c r="A31" s="6"/>
      <c r="B31" s="38" t="s">
        <v>49</v>
      </c>
      <c r="C31" s="54"/>
      <c r="D31" s="39"/>
      <c r="E31" s="34">
        <f t="shared" si="2"/>
      </c>
      <c r="F31" s="40">
        <f t="shared" si="1"/>
      </c>
      <c r="G31" s="6"/>
      <c r="H31" s="6"/>
      <c r="I31" s="6"/>
    </row>
    <row r="32" spans="1:9" ht="12.75">
      <c r="A32" s="6"/>
      <c r="B32" s="31" t="s">
        <v>50</v>
      </c>
      <c r="C32" s="54"/>
      <c r="D32" s="39"/>
      <c r="E32" s="34">
        <f t="shared" si="2"/>
      </c>
      <c r="F32" s="40">
        <f t="shared" si="1"/>
      </c>
      <c r="G32" s="6"/>
      <c r="H32" s="6"/>
      <c r="I32" s="6"/>
    </row>
    <row r="33" spans="1:9" ht="12.75">
      <c r="A33" s="6"/>
      <c r="B33" s="38" t="s">
        <v>51</v>
      </c>
      <c r="C33" s="54"/>
      <c r="D33" s="39"/>
      <c r="E33" s="34">
        <f t="shared" si="2"/>
      </c>
      <c r="F33" s="40">
        <f t="shared" si="1"/>
      </c>
      <c r="G33" s="6"/>
      <c r="H33" s="6"/>
      <c r="I33" s="6"/>
    </row>
    <row r="34" spans="1:9" ht="12.75">
      <c r="A34" s="6"/>
      <c r="B34" s="31" t="s">
        <v>52</v>
      </c>
      <c r="C34" s="54"/>
      <c r="D34" s="39"/>
      <c r="E34" s="34">
        <f t="shared" si="2"/>
      </c>
      <c r="F34" s="40">
        <f t="shared" si="1"/>
      </c>
      <c r="G34" s="6"/>
      <c r="H34" s="6"/>
      <c r="I34" s="6"/>
    </row>
    <row r="35" spans="1:9" ht="12.75">
      <c r="A35" s="6"/>
      <c r="B35" s="38" t="s">
        <v>53</v>
      </c>
      <c r="C35" s="54"/>
      <c r="D35" s="39"/>
      <c r="E35" s="34">
        <f t="shared" si="2"/>
      </c>
      <c r="F35" s="40">
        <f t="shared" si="1"/>
      </c>
      <c r="G35" s="6"/>
      <c r="H35" s="6"/>
      <c r="I35" s="6"/>
    </row>
    <row r="36" spans="1:9" ht="12.75">
      <c r="A36" s="6"/>
      <c r="B36" s="31" t="s">
        <v>54</v>
      </c>
      <c r="C36" s="54"/>
      <c r="D36" s="39"/>
      <c r="E36" s="34">
        <f t="shared" si="2"/>
      </c>
      <c r="F36" s="40">
        <f t="shared" si="1"/>
      </c>
      <c r="G36" s="6"/>
      <c r="H36" s="6"/>
      <c r="I36" s="6"/>
    </row>
    <row r="37" spans="1:9" ht="12.75">
      <c r="A37" s="6"/>
      <c r="B37" s="38" t="s">
        <v>55</v>
      </c>
      <c r="C37" s="54"/>
      <c r="D37" s="39"/>
      <c r="E37" s="34">
        <f t="shared" si="2"/>
      </c>
      <c r="F37" s="40">
        <f t="shared" si="1"/>
      </c>
      <c r="G37" s="6"/>
      <c r="H37" s="6"/>
      <c r="I37" s="6"/>
    </row>
    <row r="38" spans="1:9" ht="12.75">
      <c r="A38" s="6"/>
      <c r="B38" s="31" t="s">
        <v>56</v>
      </c>
      <c r="C38" s="54"/>
      <c r="D38" s="39"/>
      <c r="E38" s="34">
        <f t="shared" si="2"/>
      </c>
      <c r="F38" s="40">
        <f t="shared" si="1"/>
      </c>
      <c r="G38" s="6"/>
      <c r="H38" s="6"/>
      <c r="I38" s="6"/>
    </row>
    <row r="39" spans="1:9" ht="12.75">
      <c r="A39" s="6"/>
      <c r="B39" s="38" t="s">
        <v>57</v>
      </c>
      <c r="C39" s="54"/>
      <c r="D39" s="39"/>
      <c r="E39" s="34">
        <f t="shared" si="2"/>
      </c>
      <c r="F39" s="40">
        <f t="shared" si="1"/>
      </c>
      <c r="G39" s="6"/>
      <c r="H39" s="6"/>
      <c r="I39" s="6"/>
    </row>
    <row r="40" spans="1:9" ht="12.75">
      <c r="A40" s="6"/>
      <c r="B40" s="31" t="s">
        <v>58</v>
      </c>
      <c r="C40" s="54"/>
      <c r="D40" s="39"/>
      <c r="E40" s="34">
        <f t="shared" si="2"/>
      </c>
      <c r="F40" s="40">
        <f t="shared" si="1"/>
      </c>
      <c r="G40" s="6"/>
      <c r="H40" s="6"/>
      <c r="I40" s="6"/>
    </row>
    <row r="41" spans="1:9" ht="12.75">
      <c r="A41" s="6"/>
      <c r="B41" s="38" t="s">
        <v>59</v>
      </c>
      <c r="C41" s="54"/>
      <c r="D41" s="39"/>
      <c r="E41" s="34">
        <f t="shared" si="2"/>
      </c>
      <c r="F41" s="40">
        <f t="shared" si="1"/>
      </c>
      <c r="G41" s="6"/>
      <c r="H41" s="6"/>
      <c r="I41" s="6"/>
    </row>
    <row r="42" spans="1:9" ht="12.75">
      <c r="A42" s="6"/>
      <c r="B42" s="31" t="s">
        <v>60</v>
      </c>
      <c r="C42" s="54"/>
      <c r="D42" s="39"/>
      <c r="E42" s="34">
        <f t="shared" si="2"/>
      </c>
      <c r="F42" s="40">
        <f t="shared" si="1"/>
      </c>
      <c r="G42" s="6"/>
      <c r="H42" s="6"/>
      <c r="I42" s="6"/>
    </row>
    <row r="43" spans="1:9" ht="12.75">
      <c r="A43" s="6"/>
      <c r="B43" s="38" t="s">
        <v>61</v>
      </c>
      <c r="C43" s="54"/>
      <c r="D43" s="39"/>
      <c r="E43" s="34">
        <f t="shared" si="2"/>
      </c>
      <c r="F43" s="40">
        <f t="shared" si="1"/>
      </c>
      <c r="G43" s="6"/>
      <c r="H43" s="6"/>
      <c r="I43" s="6"/>
    </row>
    <row r="44" spans="1:9" ht="12.75">
      <c r="A44" s="6"/>
      <c r="B44" s="31" t="s">
        <v>62</v>
      </c>
      <c r="C44" s="54"/>
      <c r="D44" s="39"/>
      <c r="E44" s="34">
        <f t="shared" si="2"/>
      </c>
      <c r="F44" s="40">
        <f t="shared" si="1"/>
      </c>
      <c r="G44" s="6"/>
      <c r="H44" s="6"/>
      <c r="I44" s="6"/>
    </row>
    <row r="45" spans="1:9" ht="12.75">
      <c r="A45" s="6"/>
      <c r="B45" s="38" t="s">
        <v>63</v>
      </c>
      <c r="C45" s="54"/>
      <c r="D45" s="39"/>
      <c r="E45" s="34">
        <f t="shared" si="2"/>
      </c>
      <c r="F45" s="40">
        <f t="shared" si="1"/>
      </c>
      <c r="G45" s="6"/>
      <c r="H45" s="6"/>
      <c r="I45" s="6"/>
    </row>
    <row r="46" spans="1:9" ht="12.75">
      <c r="A46" s="6"/>
      <c r="B46" s="31" t="s">
        <v>64</v>
      </c>
      <c r="C46" s="54"/>
      <c r="D46" s="39"/>
      <c r="E46" s="34">
        <f t="shared" si="2"/>
      </c>
      <c r="F46" s="40">
        <f t="shared" si="1"/>
      </c>
      <c r="G46" s="6"/>
      <c r="H46" s="6"/>
      <c r="I46" s="6"/>
    </row>
    <row r="47" spans="1:9" ht="12.75">
      <c r="A47" s="6"/>
      <c r="B47" s="38" t="s">
        <v>65</v>
      </c>
      <c r="C47" s="54"/>
      <c r="D47" s="39"/>
      <c r="E47" s="34">
        <f t="shared" si="2"/>
      </c>
      <c r="F47" s="40">
        <f t="shared" si="1"/>
      </c>
      <c r="G47" s="6"/>
      <c r="H47" s="6"/>
      <c r="I47" s="6"/>
    </row>
    <row r="48" spans="1:9" ht="12.75">
      <c r="A48" s="6"/>
      <c r="B48" s="31" t="s">
        <v>66</v>
      </c>
      <c r="C48" s="54"/>
      <c r="D48" s="39"/>
      <c r="E48" s="34">
        <f t="shared" si="2"/>
      </c>
      <c r="F48" s="40">
        <f t="shared" si="1"/>
      </c>
      <c r="G48" s="6"/>
      <c r="H48" s="6"/>
      <c r="I48" s="6"/>
    </row>
    <row r="49" spans="1:9" ht="12.75">
      <c r="A49" s="6"/>
      <c r="B49" s="38" t="s">
        <v>67</v>
      </c>
      <c r="C49" s="54"/>
      <c r="D49" s="39"/>
      <c r="E49" s="34">
        <f t="shared" si="2"/>
      </c>
      <c r="F49" s="40">
        <f t="shared" si="1"/>
      </c>
      <c r="G49" s="6"/>
      <c r="H49" s="6"/>
      <c r="I49" s="6"/>
    </row>
    <row r="50" spans="1:9" ht="12.75">
      <c r="A50" s="6"/>
      <c r="B50" s="31" t="s">
        <v>68</v>
      </c>
      <c r="C50" s="54"/>
      <c r="D50" s="39"/>
      <c r="E50" s="34">
        <f t="shared" si="2"/>
      </c>
      <c r="F50" s="40">
        <f t="shared" si="1"/>
      </c>
      <c r="G50" s="6"/>
      <c r="H50" s="6"/>
      <c r="I50" s="6"/>
    </row>
    <row r="51" spans="1:9" ht="12.75">
      <c r="A51" s="6"/>
      <c r="B51" s="38" t="s">
        <v>69</v>
      </c>
      <c r="C51" s="54"/>
      <c r="D51" s="39"/>
      <c r="E51" s="34">
        <f t="shared" si="2"/>
      </c>
      <c r="F51" s="40">
        <f t="shared" si="1"/>
      </c>
      <c r="G51" s="6"/>
      <c r="H51" s="6"/>
      <c r="I51" s="6"/>
    </row>
    <row r="52" spans="1:9" ht="12.75">
      <c r="A52" s="6"/>
      <c r="B52" s="31" t="s">
        <v>70</v>
      </c>
      <c r="C52" s="54"/>
      <c r="D52" s="39"/>
      <c r="E52" s="34">
        <f t="shared" si="2"/>
      </c>
      <c r="F52" s="40">
        <f t="shared" si="1"/>
      </c>
      <c r="G52" s="6"/>
      <c r="H52" s="6"/>
      <c r="I52" s="6"/>
    </row>
    <row r="53" spans="1:9" ht="12.75">
      <c r="A53" s="6"/>
      <c r="B53" s="38" t="s">
        <v>71</v>
      </c>
      <c r="C53" s="54"/>
      <c r="D53" s="39"/>
      <c r="E53" s="34">
        <f t="shared" si="2"/>
      </c>
      <c r="F53" s="40">
        <f t="shared" si="1"/>
      </c>
      <c r="G53" s="6"/>
      <c r="H53" s="6"/>
      <c r="I53" s="6"/>
    </row>
    <row r="54" spans="1:9" ht="12.75">
      <c r="A54" s="6"/>
      <c r="B54" s="31" t="s">
        <v>72</v>
      </c>
      <c r="C54" s="54"/>
      <c r="D54" s="39"/>
      <c r="E54" s="34">
        <f t="shared" si="2"/>
      </c>
      <c r="F54" s="40">
        <f t="shared" si="1"/>
      </c>
      <c r="G54" s="6"/>
      <c r="H54" s="6"/>
      <c r="I54" s="6"/>
    </row>
    <row r="55" spans="1:9" ht="12.75">
      <c r="A55" s="6"/>
      <c r="B55" s="38" t="s">
        <v>73</v>
      </c>
      <c r="C55" s="54"/>
      <c r="D55" s="39"/>
      <c r="E55" s="34">
        <f t="shared" si="2"/>
      </c>
      <c r="F55" s="40">
        <f t="shared" si="1"/>
      </c>
      <c r="G55" s="6"/>
      <c r="H55" s="6"/>
      <c r="I55" s="6"/>
    </row>
    <row r="56" spans="1:9" ht="12.75">
      <c r="A56" s="6"/>
      <c r="B56" s="31" t="s">
        <v>74</v>
      </c>
      <c r="C56" s="54"/>
      <c r="D56" s="39"/>
      <c r="E56" s="34">
        <f t="shared" si="2"/>
      </c>
      <c r="F56" s="40">
        <f t="shared" si="1"/>
      </c>
      <c r="G56" s="6"/>
      <c r="H56" s="6"/>
      <c r="I56" s="6"/>
    </row>
    <row r="57" spans="1:9" ht="12.75">
      <c r="A57" s="6"/>
      <c r="B57" s="38" t="s">
        <v>75</v>
      </c>
      <c r="C57" s="54"/>
      <c r="D57" s="39"/>
      <c r="E57" s="34">
        <f t="shared" si="2"/>
      </c>
      <c r="F57" s="40">
        <f t="shared" si="1"/>
      </c>
      <c r="G57" s="6"/>
      <c r="H57" s="6"/>
      <c r="I57" s="6"/>
    </row>
    <row r="58" spans="1:9" ht="12.75">
      <c r="A58" s="6"/>
      <c r="B58" s="31" t="s">
        <v>76</v>
      </c>
      <c r="C58" s="54"/>
      <c r="D58" s="39"/>
      <c r="E58" s="34">
        <f t="shared" si="2"/>
      </c>
      <c r="F58" s="40">
        <f t="shared" si="1"/>
      </c>
      <c r="G58" s="6"/>
      <c r="H58" s="6"/>
      <c r="I58" s="6"/>
    </row>
    <row r="59" spans="1:9" ht="12.75">
      <c r="A59" s="6"/>
      <c r="B59" s="38" t="s">
        <v>77</v>
      </c>
      <c r="C59" s="54"/>
      <c r="D59" s="39"/>
      <c r="E59" s="34">
        <f t="shared" si="2"/>
      </c>
      <c r="F59" s="40">
        <f t="shared" si="1"/>
      </c>
      <c r="G59" s="6"/>
      <c r="H59" s="6"/>
      <c r="I59" s="6"/>
    </row>
    <row r="60" spans="1:9" ht="12.75">
      <c r="A60" s="6"/>
      <c r="B60" s="31" t="s">
        <v>78</v>
      </c>
      <c r="C60" s="54"/>
      <c r="D60" s="39"/>
      <c r="E60" s="34">
        <f t="shared" si="2"/>
      </c>
      <c r="F60" s="40">
        <f t="shared" si="1"/>
      </c>
      <c r="G60" s="6"/>
      <c r="H60" s="6"/>
      <c r="I60" s="6"/>
    </row>
    <row r="61" spans="1:9" ht="12.75">
      <c r="A61" s="6"/>
      <c r="B61" s="38" t="s">
        <v>79</v>
      </c>
      <c r="C61" s="54"/>
      <c r="D61" s="39"/>
      <c r="E61" s="34">
        <f t="shared" si="2"/>
      </c>
      <c r="F61" s="40">
        <f t="shared" si="1"/>
      </c>
      <c r="G61" s="6"/>
      <c r="H61" s="6"/>
      <c r="I61" s="6"/>
    </row>
    <row r="62" spans="1:9" ht="12.75">
      <c r="A62" s="6"/>
      <c r="B62" s="31" t="s">
        <v>80</v>
      </c>
      <c r="C62" s="54"/>
      <c r="D62" s="39"/>
      <c r="E62" s="34">
        <f t="shared" si="2"/>
      </c>
      <c r="F62" s="40">
        <f t="shared" si="1"/>
      </c>
      <c r="G62" s="6"/>
      <c r="H62" s="6"/>
      <c r="I62" s="6"/>
    </row>
    <row r="63" spans="1:9" ht="12.75">
      <c r="A63" s="6"/>
      <c r="B63" s="38" t="s">
        <v>81</v>
      </c>
      <c r="C63" s="54"/>
      <c r="D63" s="39"/>
      <c r="E63" s="34">
        <f t="shared" si="2"/>
      </c>
      <c r="F63" s="40">
        <f t="shared" si="1"/>
      </c>
      <c r="G63" s="6"/>
      <c r="H63" s="6"/>
      <c r="I63" s="6"/>
    </row>
    <row r="64" spans="1:9" ht="12.75">
      <c r="A64" s="6"/>
      <c r="B64" s="31" t="s">
        <v>82</v>
      </c>
      <c r="C64" s="54"/>
      <c r="D64" s="39"/>
      <c r="E64" s="34">
        <f t="shared" si="2"/>
      </c>
      <c r="F64" s="40">
        <f t="shared" si="1"/>
      </c>
      <c r="G64" s="6"/>
      <c r="H64" s="6"/>
      <c r="I64" s="6"/>
    </row>
    <row r="65" spans="1:9" ht="12.75">
      <c r="A65" s="6"/>
      <c r="B65" s="38" t="s">
        <v>83</v>
      </c>
      <c r="C65" s="54"/>
      <c r="D65" s="39"/>
      <c r="E65" s="34">
        <f t="shared" si="2"/>
      </c>
      <c r="F65" s="40">
        <f t="shared" si="1"/>
      </c>
      <c r="G65" s="6"/>
      <c r="H65" s="6"/>
      <c r="I65" s="6"/>
    </row>
    <row r="66" spans="1:9" ht="12.75">
      <c r="A66" s="6"/>
      <c r="B66" s="31" t="s">
        <v>84</v>
      </c>
      <c r="C66" s="54"/>
      <c r="D66" s="39"/>
      <c r="E66" s="34">
        <f t="shared" si="2"/>
      </c>
      <c r="F66" s="40">
        <f t="shared" si="1"/>
      </c>
      <c r="G66" s="6"/>
      <c r="H66" s="6"/>
      <c r="I66" s="6"/>
    </row>
    <row r="67" spans="1:9" ht="12.75">
      <c r="A67" s="6"/>
      <c r="B67" s="38" t="s">
        <v>85</v>
      </c>
      <c r="C67" s="54"/>
      <c r="D67" s="39"/>
      <c r="E67" s="34">
        <f t="shared" si="2"/>
      </c>
      <c r="F67" s="40">
        <f t="shared" si="1"/>
      </c>
      <c r="G67" s="6"/>
      <c r="H67" s="6"/>
      <c r="I67" s="6"/>
    </row>
    <row r="68" spans="1:9" ht="12.75">
      <c r="A68" s="6"/>
      <c r="B68" s="31" t="s">
        <v>86</v>
      </c>
      <c r="C68" s="54"/>
      <c r="D68" s="39"/>
      <c r="E68" s="34">
        <f t="shared" si="2"/>
      </c>
      <c r="F68" s="40">
        <f t="shared" si="1"/>
      </c>
      <c r="G68" s="6"/>
      <c r="H68" s="6"/>
      <c r="I68" s="6"/>
    </row>
    <row r="69" spans="1:9" ht="12.75">
      <c r="A69" s="6"/>
      <c r="B69" s="38" t="s">
        <v>87</v>
      </c>
      <c r="C69" s="54"/>
      <c r="D69" s="39"/>
      <c r="E69" s="34">
        <f t="shared" si="2"/>
      </c>
      <c r="F69" s="40">
        <f t="shared" si="1"/>
      </c>
      <c r="G69" s="6"/>
      <c r="H69" s="6"/>
      <c r="I69" s="6"/>
    </row>
    <row r="70" spans="1:9" ht="12.75">
      <c r="A70" s="6"/>
      <c r="B70" s="31" t="s">
        <v>88</v>
      </c>
      <c r="C70" s="54"/>
      <c r="D70" s="39"/>
      <c r="E70" s="34">
        <f t="shared" si="2"/>
      </c>
      <c r="F70" s="40">
        <f aca="true" t="shared" si="3" ref="F70:F109">IF(C70&lt;&gt;"",F69*(POWER((1+$I$4),(E69-E70)/365))-D70,"")</f>
      </c>
      <c r="G70" s="6"/>
      <c r="H70" s="6"/>
      <c r="I70" s="6"/>
    </row>
    <row r="71" spans="1:9" ht="12.75">
      <c r="A71" s="6"/>
      <c r="B71" s="38" t="s">
        <v>89</v>
      </c>
      <c r="C71" s="54"/>
      <c r="D71" s="39"/>
      <c r="E71" s="34">
        <f t="shared" si="2"/>
      </c>
      <c r="F71" s="40">
        <f t="shared" si="3"/>
      </c>
      <c r="G71" s="6"/>
      <c r="H71" s="6"/>
      <c r="I71" s="6"/>
    </row>
    <row r="72" spans="1:9" ht="12.75">
      <c r="A72" s="6"/>
      <c r="B72" s="31" t="s">
        <v>90</v>
      </c>
      <c r="C72" s="54"/>
      <c r="D72" s="39"/>
      <c r="E72" s="34">
        <f t="shared" si="2"/>
      </c>
      <c r="F72" s="40">
        <f t="shared" si="3"/>
      </c>
      <c r="G72" s="6"/>
      <c r="H72" s="6"/>
      <c r="I72" s="6"/>
    </row>
    <row r="73" spans="1:9" ht="12.75">
      <c r="A73" s="6"/>
      <c r="B73" s="38" t="s">
        <v>91</v>
      </c>
      <c r="C73" s="54"/>
      <c r="D73" s="39"/>
      <c r="E73" s="34">
        <f t="shared" si="2"/>
      </c>
      <c r="F73" s="40">
        <f t="shared" si="3"/>
      </c>
      <c r="G73" s="6"/>
      <c r="H73" s="6"/>
      <c r="I73" s="6"/>
    </row>
    <row r="74" spans="1:9" ht="12.75">
      <c r="A74" s="6"/>
      <c r="B74" s="31" t="s">
        <v>92</v>
      </c>
      <c r="C74" s="54"/>
      <c r="D74" s="39"/>
      <c r="E74" s="34">
        <f t="shared" si="2"/>
      </c>
      <c r="F74" s="40">
        <f t="shared" si="3"/>
      </c>
      <c r="G74" s="6"/>
      <c r="H74" s="6"/>
      <c r="I74" s="6"/>
    </row>
    <row r="75" spans="1:9" ht="12.75">
      <c r="A75" s="6"/>
      <c r="B75" s="38" t="s">
        <v>93</v>
      </c>
      <c r="C75" s="54"/>
      <c r="D75" s="39"/>
      <c r="E75" s="34">
        <f t="shared" si="2"/>
      </c>
      <c r="F75" s="40">
        <f t="shared" si="3"/>
      </c>
      <c r="G75" s="6"/>
      <c r="H75" s="6"/>
      <c r="I75" s="6"/>
    </row>
    <row r="76" spans="1:9" ht="12.75">
      <c r="A76" s="6"/>
      <c r="B76" s="31" t="s">
        <v>94</v>
      </c>
      <c r="C76" s="54"/>
      <c r="D76" s="39"/>
      <c r="E76" s="34">
        <f t="shared" si="2"/>
      </c>
      <c r="F76" s="40">
        <f t="shared" si="3"/>
      </c>
      <c r="G76" s="6"/>
      <c r="H76" s="6"/>
      <c r="I76" s="6"/>
    </row>
    <row r="77" spans="1:9" ht="12.75">
      <c r="A77" s="6"/>
      <c r="B77" s="38" t="s">
        <v>95</v>
      </c>
      <c r="C77" s="54"/>
      <c r="D77" s="39"/>
      <c r="E77" s="34">
        <f t="shared" si="2"/>
      </c>
      <c r="F77" s="40">
        <f t="shared" si="3"/>
      </c>
      <c r="G77" s="6"/>
      <c r="H77" s="6"/>
      <c r="I77" s="6"/>
    </row>
    <row r="78" spans="1:9" ht="12.75">
      <c r="A78" s="6"/>
      <c r="B78" s="31" t="s">
        <v>96</v>
      </c>
      <c r="C78" s="54"/>
      <c r="D78" s="39"/>
      <c r="E78" s="34">
        <f t="shared" si="2"/>
      </c>
      <c r="F78" s="40">
        <f t="shared" si="3"/>
      </c>
      <c r="G78" s="6"/>
      <c r="H78" s="6"/>
      <c r="I78" s="6"/>
    </row>
    <row r="79" spans="1:9" ht="12.75">
      <c r="A79" s="6"/>
      <c r="B79" s="38" t="s">
        <v>97</v>
      </c>
      <c r="C79" s="54"/>
      <c r="D79" s="39"/>
      <c r="E79" s="34">
        <f t="shared" si="2"/>
      </c>
      <c r="F79" s="40">
        <f t="shared" si="3"/>
      </c>
      <c r="G79" s="6"/>
      <c r="H79" s="6"/>
      <c r="I79" s="6"/>
    </row>
    <row r="80" spans="1:9" ht="12.75">
      <c r="A80" s="6"/>
      <c r="B80" s="31" t="s">
        <v>98</v>
      </c>
      <c r="C80" s="54"/>
      <c r="D80" s="39"/>
      <c r="E80" s="34">
        <f t="shared" si="2"/>
      </c>
      <c r="F80" s="40">
        <f t="shared" si="3"/>
      </c>
      <c r="G80" s="6"/>
      <c r="H80" s="6"/>
      <c r="I80" s="6"/>
    </row>
    <row r="81" spans="1:9" ht="12.75">
      <c r="A81" s="6"/>
      <c r="B81" s="38" t="s">
        <v>99</v>
      </c>
      <c r="C81" s="54"/>
      <c r="D81" s="39"/>
      <c r="E81" s="34">
        <f aca="true" t="shared" si="4" ref="E81:E109">IF(C81&lt;&gt;"",MAX($C$4:$C$109)-C81,"")</f>
      </c>
      <c r="F81" s="40">
        <f t="shared" si="3"/>
      </c>
      <c r="G81" s="6"/>
      <c r="H81" s="6"/>
      <c r="I81" s="6"/>
    </row>
    <row r="82" spans="1:9" ht="12.75">
      <c r="A82" s="6"/>
      <c r="B82" s="31" t="s">
        <v>100</v>
      </c>
      <c r="C82" s="54"/>
      <c r="D82" s="39"/>
      <c r="E82" s="34">
        <f t="shared" si="4"/>
      </c>
      <c r="F82" s="40">
        <f t="shared" si="3"/>
      </c>
      <c r="G82" s="6"/>
      <c r="H82" s="6"/>
      <c r="I82" s="6"/>
    </row>
    <row r="83" spans="1:9" ht="12.75">
      <c r="A83" s="6"/>
      <c r="B83" s="38" t="s">
        <v>101</v>
      </c>
      <c r="C83" s="54"/>
      <c r="D83" s="39"/>
      <c r="E83" s="34">
        <f t="shared" si="4"/>
      </c>
      <c r="F83" s="40">
        <f t="shared" si="3"/>
      </c>
      <c r="G83" s="6"/>
      <c r="H83" s="6"/>
      <c r="I83" s="6"/>
    </row>
    <row r="84" spans="1:9" ht="12.75">
      <c r="A84" s="6"/>
      <c r="B84" s="31" t="s">
        <v>102</v>
      </c>
      <c r="C84" s="54"/>
      <c r="D84" s="39"/>
      <c r="E84" s="34">
        <f t="shared" si="4"/>
      </c>
      <c r="F84" s="40">
        <f t="shared" si="3"/>
      </c>
      <c r="G84" s="6"/>
      <c r="H84" s="6"/>
      <c r="I84" s="6"/>
    </row>
    <row r="85" spans="1:9" ht="12.75">
      <c r="A85" s="6"/>
      <c r="B85" s="38" t="s">
        <v>103</v>
      </c>
      <c r="C85" s="54"/>
      <c r="D85" s="39"/>
      <c r="E85" s="34">
        <f t="shared" si="4"/>
      </c>
      <c r="F85" s="40">
        <f t="shared" si="3"/>
      </c>
      <c r="G85" s="6"/>
      <c r="H85" s="6"/>
      <c r="I85" s="6"/>
    </row>
    <row r="86" spans="1:9" ht="12.75">
      <c r="A86" s="6"/>
      <c r="B86" s="31" t="s">
        <v>104</v>
      </c>
      <c r="C86" s="54"/>
      <c r="D86" s="39"/>
      <c r="E86" s="34">
        <f t="shared" si="4"/>
      </c>
      <c r="F86" s="40">
        <f t="shared" si="3"/>
      </c>
      <c r="G86" s="6"/>
      <c r="H86" s="6"/>
      <c r="I86" s="6"/>
    </row>
    <row r="87" spans="1:9" ht="12.75">
      <c r="A87" s="6"/>
      <c r="B87" s="38" t="s">
        <v>105</v>
      </c>
      <c r="C87" s="54"/>
      <c r="D87" s="39"/>
      <c r="E87" s="34">
        <f t="shared" si="4"/>
      </c>
      <c r="F87" s="40">
        <f t="shared" si="3"/>
      </c>
      <c r="G87" s="6"/>
      <c r="H87" s="6"/>
      <c r="I87" s="6"/>
    </row>
    <row r="88" spans="1:9" ht="12.75">
      <c r="A88" s="6"/>
      <c r="B88" s="31" t="s">
        <v>106</v>
      </c>
      <c r="C88" s="54"/>
      <c r="D88" s="39"/>
      <c r="E88" s="34">
        <f t="shared" si="4"/>
      </c>
      <c r="F88" s="40">
        <f t="shared" si="3"/>
      </c>
      <c r="G88" s="6"/>
      <c r="H88" s="6"/>
      <c r="I88" s="6"/>
    </row>
    <row r="89" spans="1:9" ht="12.75">
      <c r="A89" s="6"/>
      <c r="B89" s="38" t="s">
        <v>107</v>
      </c>
      <c r="C89" s="54"/>
      <c r="D89" s="39"/>
      <c r="E89" s="34">
        <f t="shared" si="4"/>
      </c>
      <c r="F89" s="40">
        <f t="shared" si="3"/>
      </c>
      <c r="G89" s="6"/>
      <c r="H89" s="6"/>
      <c r="I89" s="6"/>
    </row>
    <row r="90" spans="1:9" ht="12.75">
      <c r="A90" s="6"/>
      <c r="B90" s="31" t="s">
        <v>108</v>
      </c>
      <c r="C90" s="54"/>
      <c r="D90" s="39"/>
      <c r="E90" s="34">
        <f t="shared" si="4"/>
      </c>
      <c r="F90" s="40">
        <f t="shared" si="3"/>
      </c>
      <c r="G90" s="6"/>
      <c r="H90" s="6"/>
      <c r="I90" s="6"/>
    </row>
    <row r="91" spans="1:9" ht="12.75">
      <c r="A91" s="6"/>
      <c r="B91" s="38" t="s">
        <v>109</v>
      </c>
      <c r="C91" s="54"/>
      <c r="D91" s="39"/>
      <c r="E91" s="34">
        <f t="shared" si="4"/>
      </c>
      <c r="F91" s="40">
        <f t="shared" si="3"/>
      </c>
      <c r="G91" s="6"/>
      <c r="H91" s="6"/>
      <c r="I91" s="6"/>
    </row>
    <row r="92" spans="1:9" ht="12.75">
      <c r="A92" s="6"/>
      <c r="B92" s="31" t="s">
        <v>110</v>
      </c>
      <c r="C92" s="54"/>
      <c r="D92" s="39"/>
      <c r="E92" s="34">
        <f t="shared" si="4"/>
      </c>
      <c r="F92" s="40">
        <f t="shared" si="3"/>
      </c>
      <c r="G92" s="6"/>
      <c r="H92" s="6"/>
      <c r="I92" s="6"/>
    </row>
    <row r="93" spans="1:9" ht="12.75">
      <c r="A93" s="6"/>
      <c r="B93" s="38" t="s">
        <v>111</v>
      </c>
      <c r="C93" s="54"/>
      <c r="D93" s="39"/>
      <c r="E93" s="34">
        <f t="shared" si="4"/>
      </c>
      <c r="F93" s="40">
        <f t="shared" si="3"/>
      </c>
      <c r="G93" s="6"/>
      <c r="H93" s="6"/>
      <c r="I93" s="6"/>
    </row>
    <row r="94" spans="1:9" ht="12.75">
      <c r="A94" s="6"/>
      <c r="B94" s="31" t="s">
        <v>112</v>
      </c>
      <c r="C94" s="54"/>
      <c r="D94" s="39"/>
      <c r="E94" s="34">
        <f t="shared" si="4"/>
      </c>
      <c r="F94" s="40">
        <f t="shared" si="3"/>
      </c>
      <c r="G94" s="6"/>
      <c r="H94" s="6"/>
      <c r="I94" s="6"/>
    </row>
    <row r="95" spans="1:9" ht="12.75">
      <c r="A95" s="6"/>
      <c r="B95" s="38" t="s">
        <v>113</v>
      </c>
      <c r="C95" s="54"/>
      <c r="D95" s="39"/>
      <c r="E95" s="34">
        <f t="shared" si="4"/>
      </c>
      <c r="F95" s="40">
        <f t="shared" si="3"/>
      </c>
      <c r="G95" s="6"/>
      <c r="H95" s="6"/>
      <c r="I95" s="6"/>
    </row>
    <row r="96" spans="1:9" ht="12.75">
      <c r="A96" s="6"/>
      <c r="B96" s="31" t="s">
        <v>114</v>
      </c>
      <c r="C96" s="54"/>
      <c r="D96" s="39"/>
      <c r="E96" s="34">
        <f t="shared" si="4"/>
      </c>
      <c r="F96" s="40">
        <f t="shared" si="3"/>
      </c>
      <c r="G96" s="6"/>
      <c r="H96" s="6"/>
      <c r="I96" s="6"/>
    </row>
    <row r="97" spans="1:9" ht="12.75">
      <c r="A97" s="6"/>
      <c r="B97" s="38" t="s">
        <v>115</v>
      </c>
      <c r="C97" s="54"/>
      <c r="D97" s="39"/>
      <c r="E97" s="34">
        <f t="shared" si="4"/>
      </c>
      <c r="F97" s="40">
        <f t="shared" si="3"/>
      </c>
      <c r="G97" s="6"/>
      <c r="H97" s="6"/>
      <c r="I97" s="6"/>
    </row>
    <row r="98" spans="1:9" ht="12.75">
      <c r="A98" s="6"/>
      <c r="B98" s="31" t="s">
        <v>116</v>
      </c>
      <c r="C98" s="54"/>
      <c r="D98" s="39"/>
      <c r="E98" s="34">
        <f t="shared" si="4"/>
      </c>
      <c r="F98" s="40">
        <f t="shared" si="3"/>
      </c>
      <c r="G98" s="6"/>
      <c r="H98" s="6"/>
      <c r="I98" s="6"/>
    </row>
    <row r="99" spans="1:9" ht="12.75">
      <c r="A99" s="6"/>
      <c r="B99" s="38" t="s">
        <v>117</v>
      </c>
      <c r="C99" s="54"/>
      <c r="D99" s="39"/>
      <c r="E99" s="34">
        <f t="shared" si="4"/>
      </c>
      <c r="F99" s="40">
        <f t="shared" si="3"/>
      </c>
      <c r="G99" s="6"/>
      <c r="H99" s="6"/>
      <c r="I99" s="6"/>
    </row>
    <row r="100" spans="1:9" ht="12.75">
      <c r="A100" s="6"/>
      <c r="B100" s="31" t="s">
        <v>118</v>
      </c>
      <c r="C100" s="54"/>
      <c r="D100" s="39"/>
      <c r="E100" s="34">
        <f t="shared" si="4"/>
      </c>
      <c r="F100" s="40">
        <f t="shared" si="3"/>
      </c>
      <c r="G100" s="6"/>
      <c r="H100" s="6"/>
      <c r="I100" s="6"/>
    </row>
    <row r="101" spans="1:9" ht="12.75">
      <c r="A101" s="6"/>
      <c r="B101" s="38" t="s">
        <v>119</v>
      </c>
      <c r="C101" s="54"/>
      <c r="D101" s="39"/>
      <c r="E101" s="34">
        <f t="shared" si="4"/>
      </c>
      <c r="F101" s="40">
        <f t="shared" si="3"/>
      </c>
      <c r="G101" s="6"/>
      <c r="H101" s="6"/>
      <c r="I101" s="6"/>
    </row>
    <row r="102" spans="1:9" ht="12.75">
      <c r="A102" s="6"/>
      <c r="B102" s="31" t="s">
        <v>120</v>
      </c>
      <c r="C102" s="54"/>
      <c r="D102" s="39"/>
      <c r="E102" s="34">
        <f t="shared" si="4"/>
      </c>
      <c r="F102" s="40">
        <f t="shared" si="3"/>
      </c>
      <c r="G102" s="6"/>
      <c r="H102" s="6"/>
      <c r="I102" s="6"/>
    </row>
    <row r="103" spans="1:9" ht="12.75">
      <c r="A103" s="6"/>
      <c r="B103" s="38" t="s">
        <v>121</v>
      </c>
      <c r="C103" s="54"/>
      <c r="D103" s="39"/>
      <c r="E103" s="34">
        <f t="shared" si="4"/>
      </c>
      <c r="F103" s="40">
        <f t="shared" si="3"/>
      </c>
      <c r="G103" s="6"/>
      <c r="H103" s="6"/>
      <c r="I103" s="6"/>
    </row>
    <row r="104" spans="1:9" ht="12.75">
      <c r="A104" s="6"/>
      <c r="B104" s="31" t="s">
        <v>122</v>
      </c>
      <c r="C104" s="54"/>
      <c r="D104" s="39"/>
      <c r="E104" s="34">
        <f t="shared" si="4"/>
      </c>
      <c r="F104" s="40">
        <f t="shared" si="3"/>
      </c>
      <c r="G104" s="6"/>
      <c r="H104" s="6"/>
      <c r="I104" s="6"/>
    </row>
    <row r="105" spans="1:9" ht="12.75">
      <c r="A105" s="6"/>
      <c r="B105" s="38" t="s">
        <v>123</v>
      </c>
      <c r="C105" s="54"/>
      <c r="D105" s="39"/>
      <c r="E105" s="34">
        <f t="shared" si="4"/>
      </c>
      <c r="F105" s="40">
        <f t="shared" si="3"/>
      </c>
      <c r="G105" s="6"/>
      <c r="H105" s="6"/>
      <c r="I105" s="6"/>
    </row>
    <row r="106" spans="1:9" ht="12.75">
      <c r="A106" s="6"/>
      <c r="B106" s="31" t="s">
        <v>124</v>
      </c>
      <c r="C106" s="54"/>
      <c r="D106" s="39"/>
      <c r="E106" s="34">
        <f t="shared" si="4"/>
      </c>
      <c r="F106" s="40">
        <f t="shared" si="3"/>
      </c>
      <c r="G106" s="6"/>
      <c r="H106" s="6"/>
      <c r="I106" s="6"/>
    </row>
    <row r="107" spans="1:9" ht="12.75">
      <c r="A107" s="6"/>
      <c r="B107" s="38" t="s">
        <v>125</v>
      </c>
      <c r="C107" s="54"/>
      <c r="D107" s="39"/>
      <c r="E107" s="34">
        <f t="shared" si="4"/>
      </c>
      <c r="F107" s="40">
        <f t="shared" si="3"/>
      </c>
      <c r="G107" s="6"/>
      <c r="H107" s="6"/>
      <c r="I107" s="6"/>
    </row>
    <row r="108" spans="1:9" ht="12.75">
      <c r="A108" s="6"/>
      <c r="B108" s="31" t="s">
        <v>126</v>
      </c>
      <c r="C108" s="55"/>
      <c r="D108" s="56"/>
      <c r="E108" s="34">
        <f t="shared" si="4"/>
      </c>
      <c r="F108" s="40">
        <f t="shared" si="3"/>
      </c>
      <c r="G108" s="6"/>
      <c r="H108" s="6"/>
      <c r="I108" s="6"/>
    </row>
    <row r="109" spans="1:9" ht="12.75">
      <c r="A109" s="57" t="s">
        <v>127</v>
      </c>
      <c r="B109" s="38" t="s">
        <v>128</v>
      </c>
      <c r="C109" s="58"/>
      <c r="D109" s="59"/>
      <c r="E109" s="34">
        <f t="shared" si="4"/>
      </c>
      <c r="F109" s="40">
        <f t="shared" si="3"/>
      </c>
      <c r="G109" s="6"/>
      <c r="H109" s="6"/>
      <c r="I109" s="6"/>
    </row>
    <row r="110" ht="12.75">
      <c r="A110" s="6"/>
    </row>
    <row r="113" spans="2:5" ht="12.75">
      <c r="B113" s="60"/>
      <c r="C113" s="60"/>
      <c r="D113" s="60"/>
      <c r="E113" s="60"/>
    </row>
    <row r="115" spans="2:4" ht="12.75">
      <c r="B115" s="60"/>
      <c r="C115" s="60"/>
      <c r="D115" s="60"/>
    </row>
  </sheetData>
  <sheetProtection sheet="1"/>
  <mergeCells count="6">
    <mergeCell ref="F1:H1"/>
    <mergeCell ref="B2:C2"/>
    <mergeCell ref="H13:I13"/>
    <mergeCell ref="H16:I16"/>
    <mergeCell ref="B113:E113"/>
    <mergeCell ref="B115:D115"/>
  </mergeCells>
  <hyperlinks>
    <hyperlink ref="B2" r:id="rId1" display="© Dr.Stefan Heizmann"/>
  </hyperlinks>
  <printOptions/>
  <pageMargins left="0.7479166666666667" right="0.7479166666666667" top="0.9840277777777777" bottom="0.9840277777777777" header="0.5118055555555555" footer="0.5118055555555555"/>
  <pageSetup horizontalDpi="300" verticalDpi="300" orientation="portrait" paperSize="9"/>
  <drawing r:id="rId4"/>
  <legacyDrawing r:id="rId3"/>
</worksheet>
</file>

<file path=xl/worksheets/sheet3.xml><?xml version="1.0" encoding="utf-8"?>
<worksheet xmlns="http://schemas.openxmlformats.org/spreadsheetml/2006/main" xmlns:r="http://schemas.openxmlformats.org/officeDocument/2006/relationships">
  <dimension ref="A1:N22"/>
  <sheetViews>
    <sheetView workbookViewId="0" topLeftCell="A1">
      <selection activeCell="A1" sqref="A1"/>
    </sheetView>
  </sheetViews>
  <sheetFormatPr defaultColWidth="11.421875" defaultRowHeight="12.75"/>
  <cols>
    <col min="1" max="1" width="11.421875" style="18" customWidth="1"/>
    <col min="2" max="2" width="3.00390625" style="18" customWidth="1"/>
    <col min="3" max="4" width="11.421875" style="18" customWidth="1"/>
    <col min="5" max="5" width="6.7109375" style="18" customWidth="1"/>
    <col min="6" max="6" width="6.28125" style="18" customWidth="1"/>
    <col min="7" max="7" width="6.140625" style="18" customWidth="1"/>
    <col min="8" max="8" width="10.7109375" style="18" customWidth="1"/>
    <col min="9" max="9" width="11.421875" style="18" customWidth="1"/>
    <col min="10" max="10" width="2.00390625" style="18" customWidth="1"/>
    <col min="11" max="11" width="3.28125" style="18" customWidth="1"/>
    <col min="12" max="16384" width="11.421875" style="18" customWidth="1"/>
  </cols>
  <sheetData>
    <row r="1" ht="12.75">
      <c r="A1" s="61"/>
    </row>
    <row r="2" spans="2:11" ht="12.75">
      <c r="B2" s="62"/>
      <c r="C2" s="63"/>
      <c r="D2" s="63"/>
      <c r="E2" s="63"/>
      <c r="F2" s="63"/>
      <c r="G2" s="63"/>
      <c r="H2" s="63"/>
      <c r="I2" s="63"/>
      <c r="J2" s="63"/>
      <c r="K2" s="64"/>
    </row>
    <row r="3" spans="2:11" ht="27.75" customHeight="1">
      <c r="B3" s="65"/>
      <c r="C3" s="66" t="s">
        <v>129</v>
      </c>
      <c r="D3" s="66"/>
      <c r="E3" s="66"/>
      <c r="F3" s="66"/>
      <c r="G3" s="66"/>
      <c r="H3" s="66"/>
      <c r="I3" s="66"/>
      <c r="J3" s="67"/>
      <c r="K3" s="68"/>
    </row>
    <row r="4" spans="2:11" ht="12.75">
      <c r="B4" s="65"/>
      <c r="C4" s="67"/>
      <c r="D4" s="67"/>
      <c r="E4" s="67"/>
      <c r="F4" s="67"/>
      <c r="G4" s="67"/>
      <c r="H4" s="67"/>
      <c r="I4" s="67"/>
      <c r="J4" s="67"/>
      <c r="K4" s="68"/>
    </row>
    <row r="5" spans="2:11" ht="27" customHeight="1">
      <c r="B5" s="65"/>
      <c r="C5" s="69" t="s">
        <v>130</v>
      </c>
      <c r="D5" s="69"/>
      <c r="E5" s="69"/>
      <c r="F5" s="69"/>
      <c r="G5" s="69"/>
      <c r="H5" s="69"/>
      <c r="I5" s="69"/>
      <c r="J5" s="69"/>
      <c r="K5" s="68"/>
    </row>
    <row r="6" spans="2:11" ht="12.75">
      <c r="B6" s="65"/>
      <c r="C6" s="67"/>
      <c r="D6" s="67"/>
      <c r="E6" s="67"/>
      <c r="F6" s="67"/>
      <c r="G6" s="70"/>
      <c r="H6" s="67"/>
      <c r="I6" s="67"/>
      <c r="J6" s="67"/>
      <c r="K6" s="68"/>
    </row>
    <row r="7" spans="2:11" ht="24.75" customHeight="1">
      <c r="B7" s="65"/>
      <c r="C7" s="69" t="s">
        <v>131</v>
      </c>
      <c r="D7" s="69"/>
      <c r="E7" s="69"/>
      <c r="F7" s="69"/>
      <c r="G7" s="69"/>
      <c r="H7" s="69"/>
      <c r="I7" s="69"/>
      <c r="J7" s="69"/>
      <c r="K7" s="68"/>
    </row>
    <row r="8" spans="2:11" ht="12.75">
      <c r="B8" s="65"/>
      <c r="C8" s="71"/>
      <c r="D8" s="67"/>
      <c r="E8" s="67"/>
      <c r="F8" s="67"/>
      <c r="G8" s="70"/>
      <c r="H8" s="67"/>
      <c r="I8" s="67"/>
      <c r="J8" s="67"/>
      <c r="K8" s="68"/>
    </row>
    <row r="9" spans="2:11" ht="26.25" customHeight="1">
      <c r="B9" s="65"/>
      <c r="C9" s="69" t="s">
        <v>132</v>
      </c>
      <c r="D9" s="69"/>
      <c r="E9" s="69"/>
      <c r="F9" s="69"/>
      <c r="G9" s="69"/>
      <c r="H9" s="69"/>
      <c r="I9" s="69"/>
      <c r="J9" s="69"/>
      <c r="K9" s="68"/>
    </row>
    <row r="10" spans="2:11" ht="12.75">
      <c r="B10" s="65"/>
      <c r="C10" s="71"/>
      <c r="D10" s="67"/>
      <c r="E10" s="67"/>
      <c r="F10" s="67"/>
      <c r="G10" s="70"/>
      <c r="H10" s="67"/>
      <c r="I10" s="67"/>
      <c r="J10" s="67"/>
      <c r="K10" s="68"/>
    </row>
    <row r="11" spans="2:11" ht="68.25" customHeight="1">
      <c r="B11" s="65"/>
      <c r="C11" s="69" t="s">
        <v>133</v>
      </c>
      <c r="D11" s="69"/>
      <c r="E11" s="69"/>
      <c r="F11" s="69"/>
      <c r="G11" s="69"/>
      <c r="H11" s="69"/>
      <c r="I11" s="69"/>
      <c r="J11" s="69"/>
      <c r="K11" s="68"/>
    </row>
    <row r="12" spans="2:11" ht="20.25" customHeight="1">
      <c r="B12" s="65"/>
      <c r="C12" s="69"/>
      <c r="D12" s="72"/>
      <c r="E12" s="72"/>
      <c r="F12" s="72"/>
      <c r="G12" s="72"/>
      <c r="H12" s="72"/>
      <c r="I12" s="72"/>
      <c r="J12" s="72"/>
      <c r="K12" s="68"/>
    </row>
    <row r="13" spans="2:11" ht="51" customHeight="1">
      <c r="B13" s="65"/>
      <c r="C13" s="69" t="s">
        <v>134</v>
      </c>
      <c r="D13" s="69"/>
      <c r="E13" s="69"/>
      <c r="F13" s="69"/>
      <c r="G13" s="69"/>
      <c r="H13" s="69"/>
      <c r="I13" s="69"/>
      <c r="J13" s="69"/>
      <c r="K13" s="68"/>
    </row>
    <row r="14" spans="2:14" ht="103.5" customHeight="1">
      <c r="B14" s="65"/>
      <c r="C14" s="69"/>
      <c r="D14" s="69"/>
      <c r="E14" s="69"/>
      <c r="F14" s="69"/>
      <c r="G14" s="69"/>
      <c r="H14" s="69"/>
      <c r="I14" s="69"/>
      <c r="J14" s="69"/>
      <c r="K14" s="68"/>
      <c r="N14" s="18" t="s">
        <v>38</v>
      </c>
    </row>
    <row r="15" spans="2:11" ht="18" customHeight="1">
      <c r="B15" s="65"/>
      <c r="C15" s="69"/>
      <c r="D15" s="69"/>
      <c r="E15" s="69"/>
      <c r="F15" s="69"/>
      <c r="G15" s="69"/>
      <c r="H15" s="69"/>
      <c r="I15" s="69"/>
      <c r="J15" s="69"/>
      <c r="K15" s="68"/>
    </row>
    <row r="16" spans="2:11" ht="43.5" customHeight="1">
      <c r="B16" s="65"/>
      <c r="C16" s="69" t="s">
        <v>135</v>
      </c>
      <c r="D16" s="69"/>
      <c r="E16" s="69"/>
      <c r="F16" s="69"/>
      <c r="G16" s="69"/>
      <c r="H16" s="69"/>
      <c r="I16" s="69"/>
      <c r="J16" s="69"/>
      <c r="K16" s="68"/>
    </row>
    <row r="17" spans="2:11" ht="23.25" customHeight="1">
      <c r="B17" s="65"/>
      <c r="C17" s="73"/>
      <c r="D17" s="67"/>
      <c r="E17" s="67"/>
      <c r="F17" s="67"/>
      <c r="G17" s="70"/>
      <c r="H17" s="67"/>
      <c r="I17" s="67"/>
      <c r="J17" s="67"/>
      <c r="K17" s="68"/>
    </row>
    <row r="18" spans="2:11" ht="12.75">
      <c r="B18" s="65"/>
      <c r="C18" s="74" t="s">
        <v>136</v>
      </c>
      <c r="D18" s="74"/>
      <c r="E18" s="74"/>
      <c r="F18" s="74"/>
      <c r="G18" s="74"/>
      <c r="H18" s="74"/>
      <c r="I18" s="74"/>
      <c r="J18" s="67"/>
      <c r="K18" s="68"/>
    </row>
    <row r="19" spans="2:11" ht="12.75">
      <c r="B19" s="65"/>
      <c r="C19" s="67"/>
      <c r="D19" s="67"/>
      <c r="E19" s="67"/>
      <c r="F19" s="67"/>
      <c r="G19" s="70"/>
      <c r="H19" s="67"/>
      <c r="I19" s="67"/>
      <c r="J19" s="67"/>
      <c r="K19" s="68"/>
    </row>
    <row r="20" spans="2:11" ht="12.75">
      <c r="B20"/>
      <c r="C20"/>
      <c r="D20" s="75"/>
      <c r="E20" s="75"/>
      <c r="F20" s="67"/>
      <c r="G20" s="70"/>
      <c r="H20" s="67"/>
      <c r="I20" s="67"/>
      <c r="J20" s="67"/>
      <c r="K20" s="68"/>
    </row>
    <row r="21" spans="2:11" ht="12.75">
      <c r="B21" s="65"/>
      <c r="C21" s="67"/>
      <c r="D21" s="67"/>
      <c r="E21" s="67"/>
      <c r="F21" s="67"/>
      <c r="G21" s="67"/>
      <c r="H21" s="67"/>
      <c r="I21" s="67"/>
      <c r="J21" s="67"/>
      <c r="K21" s="68"/>
    </row>
    <row r="22" spans="2:11" ht="12.75">
      <c r="B22" s="76"/>
      <c r="C22" s="77"/>
      <c r="D22" s="77"/>
      <c r="E22" s="77"/>
      <c r="F22" s="77"/>
      <c r="G22" s="77"/>
      <c r="H22" s="77"/>
      <c r="I22" s="77"/>
      <c r="J22" s="77"/>
      <c r="K22" s="78"/>
    </row>
  </sheetData>
  <sheetProtection sheet="1"/>
  <mergeCells count="8">
    <mergeCell ref="C3:I3"/>
    <mergeCell ref="C5:J5"/>
    <mergeCell ref="C7:J7"/>
    <mergeCell ref="C9:J9"/>
    <mergeCell ref="C11:J11"/>
    <mergeCell ref="C13:J14"/>
    <mergeCell ref="C16:I16"/>
    <mergeCell ref="C18:I18"/>
  </mergeCells>
  <hyperlinks>
    <hyperlink ref="C18" r:id="rId1" display="online Version der Berechnung:http://www.irrq.com/de/rendite.php"/>
  </hyperlink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eeeee</dc:creator>
  <cp:keywords/>
  <dc:description/>
  <cp:lastModifiedBy>Stefan Heizmann</cp:lastModifiedBy>
  <cp:lastPrinted>2005-09-09T09:02:45Z</cp:lastPrinted>
  <dcterms:created xsi:type="dcterms:W3CDTF">2005-01-19T18:32:09Z</dcterms:created>
  <dcterms:modified xsi:type="dcterms:W3CDTF">2011-05-18T16:14:53Z</dcterms:modified>
  <cp:category/>
  <cp:version/>
  <cp:contentType/>
  <cp:contentStatus/>
  <cp:revision>1</cp:revision>
</cp:coreProperties>
</file>